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hidePivotFieldList="1" defaultThemeVersion="124226"/>
  <bookViews>
    <workbookView xWindow="-120" yWindow="-120" windowWidth="20730" windowHeight="11160" activeTab="3"/>
  </bookViews>
  <sheets>
    <sheet name="Liste des licenciés" sheetId="5" r:id="rId1"/>
    <sheet name="Suivi des inscriptions" sheetId="6" r:id="rId2"/>
    <sheet name="Entête Course" sheetId="7" r:id="rId3"/>
    <sheet name="Benjamins" sheetId="3" r:id="rId4"/>
    <sheet name="Benjamins (calculs)" sheetId="4" state="hidden" r:id="rId5"/>
    <sheet name="Pupilles" sheetId="8" r:id="rId6"/>
    <sheet name="Pupilles (calculs)" sheetId="9" state="hidden" r:id="rId7"/>
    <sheet name="Poussins" sheetId="10" r:id="rId8"/>
    <sheet name="Poussins (calculs)" sheetId="11" state="hidden" r:id="rId9"/>
    <sheet name="Moustiques" sheetId="12" r:id="rId10"/>
    <sheet name="Moustiques (calculs)" sheetId="13" state="hidden" r:id="rId11"/>
    <sheet name="Cumul résultats" sheetId="14" state="hidden" r:id="rId12"/>
  </sheets>
  <definedNames>
    <definedName name="_xlnm._FilterDatabase" localSheetId="11" hidden="1">'Cumul résultats'!$A$8:$G$8</definedName>
    <definedName name="_xlnm._FilterDatabase" localSheetId="0" hidden="1">'Liste des licenciés'!$A$1:$G$86</definedName>
  </definedNames>
  <calcPr calcId="1445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" i="8" l="1"/>
  <c r="B100" i="14" l="1"/>
  <c r="C100" i="14"/>
  <c r="B101" i="14"/>
  <c r="C101" i="14"/>
  <c r="B102" i="14"/>
  <c r="C102" i="14"/>
  <c r="B103" i="14"/>
  <c r="C103" i="14"/>
  <c r="B104" i="14"/>
  <c r="C104" i="14"/>
  <c r="B105" i="14"/>
  <c r="C105" i="14"/>
  <c r="B106" i="14"/>
  <c r="C106" i="14"/>
  <c r="B107" i="14"/>
  <c r="C107" i="14"/>
  <c r="B108" i="14"/>
  <c r="C108" i="14"/>
  <c r="B109" i="14"/>
  <c r="C109" i="14"/>
  <c r="B110" i="14"/>
  <c r="C110" i="14"/>
  <c r="B111" i="14"/>
  <c r="C111" i="14"/>
  <c r="B112" i="14"/>
  <c r="C112" i="14"/>
  <c r="B113" i="14"/>
  <c r="C113" i="14"/>
  <c r="B114" i="14"/>
  <c r="C114" i="14"/>
  <c r="B115" i="14"/>
  <c r="C115" i="14"/>
  <c r="B116" i="14"/>
  <c r="C116" i="14"/>
  <c r="B117" i="14"/>
  <c r="C117" i="14"/>
  <c r="B118" i="14"/>
  <c r="C118" i="14"/>
  <c r="B119" i="14"/>
  <c r="C119" i="14"/>
  <c r="B120" i="14"/>
  <c r="C120" i="14"/>
  <c r="B121" i="14"/>
  <c r="C121" i="14"/>
  <c r="B122" i="14"/>
  <c r="C122" i="14"/>
  <c r="B123" i="14"/>
  <c r="C123" i="14"/>
  <c r="B124" i="14"/>
  <c r="C124" i="14"/>
  <c r="B125" i="14"/>
  <c r="C125" i="14"/>
  <c r="B126" i="14"/>
  <c r="C126" i="14"/>
  <c r="B127" i="14"/>
  <c r="C127" i="14"/>
  <c r="B128" i="14"/>
  <c r="C128" i="14"/>
  <c r="C99" i="14"/>
  <c r="B99" i="14"/>
  <c r="B70" i="14"/>
  <c r="C70" i="14"/>
  <c r="B71" i="14"/>
  <c r="C71" i="14"/>
  <c r="B72" i="14"/>
  <c r="C72" i="14"/>
  <c r="B73" i="14"/>
  <c r="C73" i="14"/>
  <c r="B74" i="14"/>
  <c r="C74" i="14"/>
  <c r="B75" i="14"/>
  <c r="C75" i="14"/>
  <c r="B76" i="14"/>
  <c r="C76" i="14"/>
  <c r="B77" i="14"/>
  <c r="C77" i="14"/>
  <c r="B78" i="14"/>
  <c r="C78" i="14"/>
  <c r="B79" i="14"/>
  <c r="C79" i="14"/>
  <c r="B80" i="14"/>
  <c r="C80" i="14"/>
  <c r="B81" i="14"/>
  <c r="C81" i="14"/>
  <c r="B82" i="14"/>
  <c r="C82" i="14"/>
  <c r="B83" i="14"/>
  <c r="C83" i="14"/>
  <c r="B84" i="14"/>
  <c r="C84" i="14"/>
  <c r="B85" i="14"/>
  <c r="C85" i="14"/>
  <c r="B86" i="14"/>
  <c r="C86" i="14"/>
  <c r="B87" i="14"/>
  <c r="C87" i="14"/>
  <c r="B88" i="14"/>
  <c r="C88" i="14"/>
  <c r="B89" i="14"/>
  <c r="C89" i="14"/>
  <c r="B90" i="14"/>
  <c r="C90" i="14"/>
  <c r="B91" i="14"/>
  <c r="C91" i="14"/>
  <c r="B92" i="14"/>
  <c r="C92" i="14"/>
  <c r="B93" i="14"/>
  <c r="C93" i="14"/>
  <c r="B94" i="14"/>
  <c r="C94" i="14"/>
  <c r="B95" i="14"/>
  <c r="C95" i="14"/>
  <c r="B96" i="14"/>
  <c r="C96" i="14"/>
  <c r="B97" i="14"/>
  <c r="C97" i="14"/>
  <c r="B98" i="14"/>
  <c r="C98" i="14"/>
  <c r="C69" i="14"/>
  <c r="B69" i="14"/>
  <c r="B40" i="14"/>
  <c r="C40" i="14"/>
  <c r="B41" i="14"/>
  <c r="C41" i="14"/>
  <c r="B42" i="14"/>
  <c r="C42" i="14"/>
  <c r="B43" i="14"/>
  <c r="C43" i="14"/>
  <c r="B44" i="14"/>
  <c r="C44" i="14"/>
  <c r="B45" i="14"/>
  <c r="C45" i="14"/>
  <c r="B46" i="14"/>
  <c r="C46" i="14"/>
  <c r="B47" i="14"/>
  <c r="C47" i="14"/>
  <c r="B48" i="14"/>
  <c r="C48" i="14"/>
  <c r="B49" i="14"/>
  <c r="C49" i="14"/>
  <c r="B50" i="14"/>
  <c r="C50" i="14"/>
  <c r="B51" i="14"/>
  <c r="C51" i="14"/>
  <c r="B52" i="14"/>
  <c r="C52" i="14"/>
  <c r="B53" i="14"/>
  <c r="C53" i="14"/>
  <c r="B54" i="14"/>
  <c r="C54" i="14"/>
  <c r="B55" i="14"/>
  <c r="C55" i="14"/>
  <c r="B56" i="14"/>
  <c r="C56" i="14"/>
  <c r="B57" i="14"/>
  <c r="C57" i="14"/>
  <c r="B58" i="14"/>
  <c r="C58" i="14"/>
  <c r="B59" i="14"/>
  <c r="C59" i="14"/>
  <c r="B60" i="14"/>
  <c r="C60" i="14"/>
  <c r="B61" i="14"/>
  <c r="C61" i="14"/>
  <c r="B62" i="14"/>
  <c r="C62" i="14"/>
  <c r="B63" i="14"/>
  <c r="C63" i="14"/>
  <c r="B64" i="14"/>
  <c r="C64" i="14"/>
  <c r="B65" i="14"/>
  <c r="C65" i="14"/>
  <c r="B66" i="14"/>
  <c r="C66" i="14"/>
  <c r="B67" i="14"/>
  <c r="C67" i="14"/>
  <c r="B68" i="14"/>
  <c r="C68" i="14"/>
  <c r="C39" i="14"/>
  <c r="B3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B18" i="14"/>
  <c r="C18" i="14"/>
  <c r="B19" i="14"/>
  <c r="C19" i="14"/>
  <c r="B20" i="14"/>
  <c r="C20" i="14"/>
  <c r="B21" i="14"/>
  <c r="C21" i="14"/>
  <c r="B22" i="14"/>
  <c r="C22" i="14"/>
  <c r="B23" i="14"/>
  <c r="C23" i="14"/>
  <c r="B24" i="14"/>
  <c r="C24" i="14"/>
  <c r="B25" i="14"/>
  <c r="C25" i="14"/>
  <c r="B26" i="14"/>
  <c r="C26" i="14"/>
  <c r="B27" i="14"/>
  <c r="C27" i="14"/>
  <c r="B28" i="14"/>
  <c r="C28" i="14"/>
  <c r="B29" i="14"/>
  <c r="C29" i="14"/>
  <c r="B30" i="14"/>
  <c r="C30" i="14"/>
  <c r="B31" i="14"/>
  <c r="C31" i="14"/>
  <c r="B32" i="14"/>
  <c r="C32" i="14"/>
  <c r="B33" i="14"/>
  <c r="C33" i="14"/>
  <c r="B34" i="14"/>
  <c r="C34" i="14"/>
  <c r="B35" i="14"/>
  <c r="C35" i="14"/>
  <c r="B36" i="14"/>
  <c r="C36" i="14"/>
  <c r="B37" i="14"/>
  <c r="C37" i="14"/>
  <c r="B38" i="14"/>
  <c r="C38" i="14"/>
  <c r="C9" i="14"/>
  <c r="B9" i="14"/>
  <c r="AC9" i="4"/>
  <c r="AE9" i="4" s="1"/>
  <c r="AD9" i="4"/>
  <c r="AC10" i="4"/>
  <c r="AD10" i="4"/>
  <c r="AC11" i="4"/>
  <c r="AD11" i="4"/>
  <c r="AC12" i="4"/>
  <c r="AE12" i="4" s="1"/>
  <c r="AD12" i="4"/>
  <c r="AC9" i="9"/>
  <c r="AD9" i="9"/>
  <c r="AC10" i="9"/>
  <c r="AD10" i="9"/>
  <c r="AC11" i="9"/>
  <c r="AD11" i="9"/>
  <c r="AC12" i="9"/>
  <c r="AE12" i="9" s="1"/>
  <c r="AD12" i="9"/>
  <c r="AC9" i="11"/>
  <c r="AE9" i="11" s="1"/>
  <c r="AD9" i="11"/>
  <c r="AC10" i="11"/>
  <c r="AE10" i="11" s="1"/>
  <c r="AD10" i="11"/>
  <c r="AC11" i="11"/>
  <c r="AE11" i="11" s="1"/>
  <c r="AD11" i="11"/>
  <c r="AC12" i="11"/>
  <c r="AE12" i="11" s="1"/>
  <c r="AD12" i="11"/>
  <c r="AC13" i="11"/>
  <c r="AE13" i="11" s="1"/>
  <c r="AD13" i="11"/>
  <c r="AC14" i="11"/>
  <c r="AE14" i="11" s="1"/>
  <c r="AD14" i="11"/>
  <c r="AC15" i="11"/>
  <c r="AE15" i="11" s="1"/>
  <c r="AD15" i="11"/>
  <c r="AC16" i="11"/>
  <c r="AE16" i="11" s="1"/>
  <c r="AD16" i="11"/>
  <c r="AC9" i="13"/>
  <c r="AD9" i="13"/>
  <c r="AC10" i="13"/>
  <c r="AD10" i="13"/>
  <c r="AC11" i="13"/>
  <c r="AD11" i="13"/>
  <c r="AC12" i="13"/>
  <c r="AE12" i="13" s="1"/>
  <c r="AD12" i="13"/>
  <c r="AC13" i="13"/>
  <c r="AE13" i="13" s="1"/>
  <c r="AD13" i="13"/>
  <c r="AI38" i="13"/>
  <c r="AD38" i="13"/>
  <c r="AC38" i="13"/>
  <c r="Y38" i="13"/>
  <c r="X38" i="13"/>
  <c r="W38" i="13"/>
  <c r="L38" i="13"/>
  <c r="Q38" i="13" s="1"/>
  <c r="K38" i="13"/>
  <c r="J38" i="13"/>
  <c r="S38" i="13" s="1"/>
  <c r="H38" i="13"/>
  <c r="B38" i="13"/>
  <c r="A38" i="13"/>
  <c r="AI37" i="13"/>
  <c r="AD37" i="13"/>
  <c r="AC37" i="13"/>
  <c r="Y37" i="13"/>
  <c r="X37" i="13"/>
  <c r="W37" i="13"/>
  <c r="L37" i="13"/>
  <c r="Q37" i="13" s="1"/>
  <c r="K37" i="13"/>
  <c r="J37" i="13"/>
  <c r="S37" i="13" s="1"/>
  <c r="H37" i="13"/>
  <c r="B37" i="13"/>
  <c r="A37" i="13"/>
  <c r="AI36" i="13"/>
  <c r="AD36" i="13"/>
  <c r="AC36" i="13"/>
  <c r="AE36" i="13" s="1"/>
  <c r="AF36" i="13" s="1"/>
  <c r="X42" i="12" s="1"/>
  <c r="Y36" i="13"/>
  <c r="X36" i="13"/>
  <c r="W36" i="13"/>
  <c r="L36" i="13"/>
  <c r="K36" i="13"/>
  <c r="J36" i="13"/>
  <c r="H36" i="13"/>
  <c r="B36" i="13"/>
  <c r="A36" i="13"/>
  <c r="AI35" i="13"/>
  <c r="AD35" i="13"/>
  <c r="AC35" i="13"/>
  <c r="Y35" i="13"/>
  <c r="X35" i="13"/>
  <c r="W35" i="13"/>
  <c r="L35" i="13"/>
  <c r="Q35" i="13" s="1"/>
  <c r="K35" i="13"/>
  <c r="J35" i="13"/>
  <c r="R35" i="13" s="1"/>
  <c r="L41" i="12" s="1"/>
  <c r="H35" i="13"/>
  <c r="B35" i="13"/>
  <c r="A35" i="13"/>
  <c r="AI34" i="13"/>
  <c r="AD34" i="13"/>
  <c r="AC34" i="13"/>
  <c r="Y34" i="13"/>
  <c r="X34" i="13"/>
  <c r="W34" i="13"/>
  <c r="L34" i="13"/>
  <c r="Q34" i="13" s="1"/>
  <c r="K34" i="13"/>
  <c r="J34" i="13"/>
  <c r="S34" i="13" s="1"/>
  <c r="T34" i="13" s="1"/>
  <c r="M40" i="12" s="1"/>
  <c r="H34" i="13"/>
  <c r="B34" i="13"/>
  <c r="A34" i="13"/>
  <c r="AI33" i="13"/>
  <c r="AD33" i="13"/>
  <c r="AC33" i="13"/>
  <c r="AE33" i="13" s="1"/>
  <c r="Y33" i="13"/>
  <c r="X33" i="13"/>
  <c r="W33" i="13"/>
  <c r="L33" i="13"/>
  <c r="Q33" i="13" s="1"/>
  <c r="K33" i="13"/>
  <c r="J33" i="13"/>
  <c r="S33" i="13" s="1"/>
  <c r="H33" i="13"/>
  <c r="B33" i="13"/>
  <c r="A33" i="13"/>
  <c r="AI32" i="13"/>
  <c r="AD32" i="13"/>
  <c r="AC32" i="13"/>
  <c r="AE32" i="13" s="1"/>
  <c r="AF32" i="13" s="1"/>
  <c r="X38" i="12" s="1"/>
  <c r="Y32" i="13"/>
  <c r="X32" i="13"/>
  <c r="W32" i="13"/>
  <c r="L32" i="13"/>
  <c r="K32" i="13"/>
  <c r="J32" i="13"/>
  <c r="S32" i="13" s="1"/>
  <c r="T32" i="13" s="1"/>
  <c r="M38" i="12" s="1"/>
  <c r="H32" i="13"/>
  <c r="B32" i="13"/>
  <c r="A32" i="13"/>
  <c r="AI31" i="13"/>
  <c r="AD31" i="13"/>
  <c r="AC31" i="13"/>
  <c r="AE31" i="13" s="1"/>
  <c r="Y31" i="13"/>
  <c r="X31" i="13"/>
  <c r="W31" i="13"/>
  <c r="L31" i="13"/>
  <c r="Q31" i="13" s="1"/>
  <c r="K31" i="13"/>
  <c r="J31" i="13"/>
  <c r="R31" i="13" s="1"/>
  <c r="L37" i="12" s="1"/>
  <c r="H31" i="13"/>
  <c r="B31" i="13"/>
  <c r="A31" i="13"/>
  <c r="AI30" i="13"/>
  <c r="AD30" i="13"/>
  <c r="AC30" i="13"/>
  <c r="Y30" i="13"/>
  <c r="X30" i="13"/>
  <c r="W30" i="13"/>
  <c r="L30" i="13"/>
  <c r="Q30" i="13" s="1"/>
  <c r="K30" i="13"/>
  <c r="J30" i="13"/>
  <c r="S30" i="13" s="1"/>
  <c r="H30" i="13"/>
  <c r="B30" i="13"/>
  <c r="A30" i="13"/>
  <c r="AI29" i="13"/>
  <c r="AD29" i="13"/>
  <c r="AC29" i="13"/>
  <c r="Y29" i="13"/>
  <c r="X29" i="13"/>
  <c r="W29" i="13"/>
  <c r="L29" i="13"/>
  <c r="Q29" i="13" s="1"/>
  <c r="K29" i="13"/>
  <c r="J29" i="13"/>
  <c r="S29" i="13" s="1"/>
  <c r="H29" i="13"/>
  <c r="B29" i="13"/>
  <c r="A29" i="13"/>
  <c r="AI28" i="13"/>
  <c r="AD28" i="13"/>
  <c r="AC28" i="13"/>
  <c r="AE28" i="13" s="1"/>
  <c r="AF28" i="13" s="1"/>
  <c r="X34" i="12" s="1"/>
  <c r="Y28" i="13"/>
  <c r="X28" i="13"/>
  <c r="W28" i="13"/>
  <c r="L28" i="13"/>
  <c r="K28" i="13"/>
  <c r="J28" i="13"/>
  <c r="H28" i="13"/>
  <c r="B28" i="13"/>
  <c r="A28" i="13"/>
  <c r="AI27" i="13"/>
  <c r="AD27" i="13"/>
  <c r="AC27" i="13"/>
  <c r="Y27" i="13"/>
  <c r="X27" i="13"/>
  <c r="W27" i="13"/>
  <c r="L27" i="13"/>
  <c r="Q27" i="13" s="1"/>
  <c r="K27" i="13"/>
  <c r="J27" i="13"/>
  <c r="R27" i="13" s="1"/>
  <c r="L33" i="12" s="1"/>
  <c r="H27" i="13"/>
  <c r="B27" i="13"/>
  <c r="A27" i="13"/>
  <c r="AI26" i="13"/>
  <c r="AD26" i="13"/>
  <c r="AC26" i="13"/>
  <c r="Y26" i="13"/>
  <c r="X26" i="13"/>
  <c r="W26" i="13"/>
  <c r="L26" i="13"/>
  <c r="Q26" i="13" s="1"/>
  <c r="K26" i="13"/>
  <c r="J26" i="13"/>
  <c r="S26" i="13" s="1"/>
  <c r="T26" i="13" s="1"/>
  <c r="M32" i="12" s="1"/>
  <c r="H26" i="13"/>
  <c r="B26" i="13"/>
  <c r="A26" i="13"/>
  <c r="AI25" i="13"/>
  <c r="AD25" i="13"/>
  <c r="AC25" i="13"/>
  <c r="AE25" i="13" s="1"/>
  <c r="Y25" i="13"/>
  <c r="X25" i="13"/>
  <c r="W25" i="13"/>
  <c r="L25" i="13"/>
  <c r="Q25" i="13" s="1"/>
  <c r="K25" i="13"/>
  <c r="J25" i="13"/>
  <c r="S25" i="13" s="1"/>
  <c r="H25" i="13"/>
  <c r="B25" i="13"/>
  <c r="A25" i="13"/>
  <c r="AI24" i="13"/>
  <c r="AD24" i="13"/>
  <c r="AC24" i="13"/>
  <c r="AE24" i="13" s="1"/>
  <c r="AF24" i="13" s="1"/>
  <c r="X30" i="12" s="1"/>
  <c r="Y24" i="13"/>
  <c r="X24" i="13"/>
  <c r="W24" i="13"/>
  <c r="L24" i="13"/>
  <c r="K24" i="13"/>
  <c r="J24" i="13"/>
  <c r="H24" i="13"/>
  <c r="B24" i="13"/>
  <c r="A24" i="13"/>
  <c r="AI23" i="13"/>
  <c r="AD23" i="13"/>
  <c r="AC23" i="13"/>
  <c r="Y23" i="13"/>
  <c r="X23" i="13"/>
  <c r="W23" i="13"/>
  <c r="L23" i="13"/>
  <c r="Q23" i="13" s="1"/>
  <c r="K23" i="13"/>
  <c r="J23" i="13"/>
  <c r="S23" i="13" s="1"/>
  <c r="H23" i="13"/>
  <c r="B23" i="13"/>
  <c r="A23" i="13"/>
  <c r="AI22" i="13"/>
  <c r="AD22" i="13"/>
  <c r="AC22" i="13"/>
  <c r="AE22" i="13" s="1"/>
  <c r="AF22" i="13" s="1"/>
  <c r="X28" i="12" s="1"/>
  <c r="Y22" i="13"/>
  <c r="X22" i="13"/>
  <c r="W22" i="13"/>
  <c r="L22" i="13"/>
  <c r="Q22" i="13" s="1"/>
  <c r="K22" i="13"/>
  <c r="J22" i="13"/>
  <c r="H22" i="13"/>
  <c r="B22" i="13"/>
  <c r="A22" i="13"/>
  <c r="AI21" i="13"/>
  <c r="AD21" i="13"/>
  <c r="AC21" i="13"/>
  <c r="Y21" i="13"/>
  <c r="X21" i="13"/>
  <c r="W21" i="13"/>
  <c r="L21" i="13"/>
  <c r="Q21" i="13" s="1"/>
  <c r="K21" i="13"/>
  <c r="J21" i="13"/>
  <c r="S21" i="13" s="1"/>
  <c r="H21" i="13"/>
  <c r="B21" i="13"/>
  <c r="A21" i="13"/>
  <c r="AI20" i="13"/>
  <c r="AD20" i="13"/>
  <c r="AC20" i="13"/>
  <c r="AE20" i="13" s="1"/>
  <c r="AF20" i="13" s="1"/>
  <c r="X26" i="12" s="1"/>
  <c r="Y20" i="13"/>
  <c r="X20" i="13"/>
  <c r="W20" i="13"/>
  <c r="L20" i="13"/>
  <c r="Q20" i="13" s="1"/>
  <c r="K20" i="13"/>
  <c r="J20" i="13"/>
  <c r="S20" i="13" s="1"/>
  <c r="H20" i="13"/>
  <c r="B20" i="13"/>
  <c r="A20" i="13"/>
  <c r="AI19" i="13"/>
  <c r="AD19" i="13"/>
  <c r="AC19" i="13"/>
  <c r="AE19" i="13" s="1"/>
  <c r="AF19" i="13" s="1"/>
  <c r="X25" i="12" s="1"/>
  <c r="Y19" i="13"/>
  <c r="X19" i="13"/>
  <c r="W19" i="13"/>
  <c r="L19" i="13"/>
  <c r="K19" i="13"/>
  <c r="J19" i="13"/>
  <c r="H19" i="13"/>
  <c r="B19" i="13"/>
  <c r="A19" i="13"/>
  <c r="AI18" i="13"/>
  <c r="AD18" i="13"/>
  <c r="AC18" i="13"/>
  <c r="AE18" i="13" s="1"/>
  <c r="AF18" i="13" s="1"/>
  <c r="X24" i="12" s="1"/>
  <c r="Y18" i="13"/>
  <c r="X18" i="13"/>
  <c r="W18" i="13"/>
  <c r="L18" i="13"/>
  <c r="Q18" i="13" s="1"/>
  <c r="K18" i="13"/>
  <c r="J18" i="13"/>
  <c r="S18" i="13" s="1"/>
  <c r="H18" i="13"/>
  <c r="B18" i="13"/>
  <c r="A18" i="13"/>
  <c r="AI17" i="13"/>
  <c r="AD17" i="13"/>
  <c r="AC17" i="13"/>
  <c r="AE17" i="13" s="1"/>
  <c r="AF17" i="13" s="1"/>
  <c r="X23" i="12" s="1"/>
  <c r="Y17" i="13"/>
  <c r="X17" i="13"/>
  <c r="W17" i="13"/>
  <c r="L17" i="13"/>
  <c r="Q17" i="13" s="1"/>
  <c r="K17" i="13"/>
  <c r="J17" i="13"/>
  <c r="S17" i="13" s="1"/>
  <c r="H17" i="13"/>
  <c r="B17" i="13"/>
  <c r="A17" i="13"/>
  <c r="AI16" i="13"/>
  <c r="AD16" i="13"/>
  <c r="AC16" i="13"/>
  <c r="AE16" i="13" s="1"/>
  <c r="AF16" i="13" s="1"/>
  <c r="X22" i="12" s="1"/>
  <c r="Y16" i="13"/>
  <c r="X16" i="13"/>
  <c r="W16" i="13"/>
  <c r="L16" i="13"/>
  <c r="Q16" i="13" s="1"/>
  <c r="K16" i="13"/>
  <c r="J16" i="13"/>
  <c r="S16" i="13" s="1"/>
  <c r="H16" i="13"/>
  <c r="B16" i="13"/>
  <c r="A16" i="13"/>
  <c r="AI15" i="13"/>
  <c r="AD15" i="13"/>
  <c r="AC15" i="13"/>
  <c r="Y15" i="13"/>
  <c r="X15" i="13"/>
  <c r="W15" i="13"/>
  <c r="L15" i="13"/>
  <c r="Q15" i="13" s="1"/>
  <c r="K15" i="13"/>
  <c r="J15" i="13"/>
  <c r="S15" i="13" s="1"/>
  <c r="H15" i="13"/>
  <c r="B15" i="13"/>
  <c r="A15" i="13"/>
  <c r="AI14" i="13"/>
  <c r="AD14" i="13"/>
  <c r="AC14" i="13"/>
  <c r="AE14" i="13" s="1"/>
  <c r="AF14" i="13" s="1"/>
  <c r="X20" i="12" s="1"/>
  <c r="Y14" i="13"/>
  <c r="X14" i="13"/>
  <c r="W14" i="13"/>
  <c r="L14" i="13"/>
  <c r="Q14" i="13" s="1"/>
  <c r="K14" i="13"/>
  <c r="J14" i="13"/>
  <c r="S14" i="13" s="1"/>
  <c r="H14" i="13"/>
  <c r="B14" i="13"/>
  <c r="A14" i="13"/>
  <c r="AI13" i="13"/>
  <c r="Y13" i="13"/>
  <c r="X13" i="13"/>
  <c r="W13" i="13"/>
  <c r="L13" i="13"/>
  <c r="Q13" i="13" s="1"/>
  <c r="K13" i="13"/>
  <c r="J13" i="13"/>
  <c r="S13" i="13" s="1"/>
  <c r="H13" i="13"/>
  <c r="B13" i="13"/>
  <c r="A13" i="13"/>
  <c r="AI12" i="13"/>
  <c r="Y12" i="13"/>
  <c r="X12" i="13"/>
  <c r="W12" i="13"/>
  <c r="L12" i="13"/>
  <c r="Q12" i="13" s="1"/>
  <c r="K12" i="13"/>
  <c r="J12" i="13"/>
  <c r="S12" i="13" s="1"/>
  <c r="H12" i="13"/>
  <c r="B12" i="13"/>
  <c r="A12" i="13"/>
  <c r="AI11" i="13"/>
  <c r="Y11" i="13"/>
  <c r="X11" i="13"/>
  <c r="W11" i="13"/>
  <c r="L11" i="13"/>
  <c r="Q11" i="13" s="1"/>
  <c r="K11" i="13"/>
  <c r="J11" i="13"/>
  <c r="S11" i="13" s="1"/>
  <c r="H11" i="13"/>
  <c r="B11" i="13"/>
  <c r="A11" i="13"/>
  <c r="AI10" i="13"/>
  <c r="Y10" i="13"/>
  <c r="X10" i="13"/>
  <c r="W10" i="13"/>
  <c r="L10" i="13"/>
  <c r="Q10" i="13" s="1"/>
  <c r="K10" i="13"/>
  <c r="J10" i="13"/>
  <c r="H10" i="13"/>
  <c r="B10" i="13"/>
  <c r="A10" i="13"/>
  <c r="AI9" i="13"/>
  <c r="Y9" i="13"/>
  <c r="X9" i="13"/>
  <c r="W9" i="13"/>
  <c r="L9" i="13"/>
  <c r="Q9" i="13" s="1"/>
  <c r="K9" i="13"/>
  <c r="J9" i="13"/>
  <c r="H9" i="13"/>
  <c r="B9" i="13"/>
  <c r="A9" i="13"/>
  <c r="I38" i="13"/>
  <c r="M38" i="13" s="1"/>
  <c r="I37" i="13"/>
  <c r="Q36" i="13"/>
  <c r="I36" i="13"/>
  <c r="I35" i="13"/>
  <c r="M35" i="13" s="1"/>
  <c r="I34" i="13"/>
  <c r="AF33" i="13"/>
  <c r="X39" i="12" s="1"/>
  <c r="I33" i="13"/>
  <c r="M33" i="13" s="1"/>
  <c r="Q32" i="13"/>
  <c r="I32" i="13"/>
  <c r="M32" i="13" s="1"/>
  <c r="AF31" i="13"/>
  <c r="X37" i="12" s="1"/>
  <c r="I31" i="13"/>
  <c r="I30" i="13"/>
  <c r="M30" i="13" s="1"/>
  <c r="I29" i="13"/>
  <c r="Q28" i="13"/>
  <c r="I28" i="13"/>
  <c r="I27" i="13"/>
  <c r="M27" i="13" s="1"/>
  <c r="I26" i="13"/>
  <c r="AF25" i="13"/>
  <c r="X31" i="12" s="1"/>
  <c r="I25" i="13"/>
  <c r="M25" i="13" s="1"/>
  <c r="Q24" i="13"/>
  <c r="I24" i="13"/>
  <c r="I23" i="13"/>
  <c r="I22" i="13"/>
  <c r="I21" i="13"/>
  <c r="I20" i="13"/>
  <c r="M20" i="13" s="1"/>
  <c r="Q19" i="13"/>
  <c r="I19" i="13"/>
  <c r="I18" i="13"/>
  <c r="I17" i="13"/>
  <c r="I16" i="13"/>
  <c r="I15" i="13"/>
  <c r="M15" i="13" s="1"/>
  <c r="I14" i="13"/>
  <c r="AF13" i="13"/>
  <c r="X19" i="12" s="1"/>
  <c r="I13" i="13"/>
  <c r="AF12" i="13"/>
  <c r="X18" i="12" s="1"/>
  <c r="I12" i="13"/>
  <c r="I11" i="13"/>
  <c r="I10" i="13"/>
  <c r="M10" i="13" s="1"/>
  <c r="I9" i="13"/>
  <c r="F44" i="12"/>
  <c r="E44" i="12"/>
  <c r="D44" i="12"/>
  <c r="C44" i="12"/>
  <c r="F43" i="12"/>
  <c r="E43" i="12"/>
  <c r="D43" i="12"/>
  <c r="C43" i="12"/>
  <c r="F42" i="12"/>
  <c r="E42" i="12"/>
  <c r="D42" i="12"/>
  <c r="C42" i="12"/>
  <c r="F41" i="12"/>
  <c r="E41" i="12"/>
  <c r="D41" i="12"/>
  <c r="C41" i="12"/>
  <c r="F40" i="12"/>
  <c r="E40" i="12"/>
  <c r="D40" i="12"/>
  <c r="C40" i="12"/>
  <c r="F39" i="12"/>
  <c r="E39" i="12"/>
  <c r="D39" i="12"/>
  <c r="C39" i="12"/>
  <c r="F38" i="12"/>
  <c r="E38" i="12"/>
  <c r="D38" i="12"/>
  <c r="C38" i="12"/>
  <c r="F37" i="12"/>
  <c r="E37" i="12"/>
  <c r="D37" i="12"/>
  <c r="C37" i="12"/>
  <c r="F36" i="12"/>
  <c r="G120" i="14" s="1"/>
  <c r="E36" i="12"/>
  <c r="D36" i="12"/>
  <c r="E120" i="14" s="1"/>
  <c r="C36" i="12"/>
  <c r="F35" i="12"/>
  <c r="G119" i="14" s="1"/>
  <c r="E35" i="12"/>
  <c r="D35" i="12"/>
  <c r="E119" i="14" s="1"/>
  <c r="C35" i="12"/>
  <c r="F34" i="12"/>
  <c r="G118" i="14" s="1"/>
  <c r="E34" i="12"/>
  <c r="D34" i="12"/>
  <c r="E118" i="14" s="1"/>
  <c r="C34" i="12"/>
  <c r="F33" i="12"/>
  <c r="G117" i="14" s="1"/>
  <c r="E33" i="12"/>
  <c r="D33" i="12"/>
  <c r="E117" i="14" s="1"/>
  <c r="C33" i="12"/>
  <c r="F32" i="12"/>
  <c r="G116" i="14" s="1"/>
  <c r="E32" i="12"/>
  <c r="D32" i="12"/>
  <c r="E116" i="14" s="1"/>
  <c r="C32" i="12"/>
  <c r="F31" i="12"/>
  <c r="G115" i="14" s="1"/>
  <c r="E31" i="12"/>
  <c r="F115" i="14" s="1"/>
  <c r="D31" i="12"/>
  <c r="E115" i="14" s="1"/>
  <c r="C31" i="12"/>
  <c r="D115" i="14" s="1"/>
  <c r="F30" i="12"/>
  <c r="G114" i="14" s="1"/>
  <c r="E30" i="12"/>
  <c r="F114" i="14" s="1"/>
  <c r="D30" i="12"/>
  <c r="E114" i="14" s="1"/>
  <c r="C30" i="12"/>
  <c r="D114" i="14" s="1"/>
  <c r="F29" i="12"/>
  <c r="G113" i="14" s="1"/>
  <c r="E29" i="12"/>
  <c r="F113" i="14" s="1"/>
  <c r="D29" i="12"/>
  <c r="E113" i="14" s="1"/>
  <c r="C29" i="12"/>
  <c r="D113" i="14" s="1"/>
  <c r="F28" i="12"/>
  <c r="G112" i="14" s="1"/>
  <c r="E28" i="12"/>
  <c r="F112" i="14" s="1"/>
  <c r="D28" i="12"/>
  <c r="E112" i="14" s="1"/>
  <c r="C28" i="12"/>
  <c r="D112" i="14" s="1"/>
  <c r="F27" i="12"/>
  <c r="G111" i="14" s="1"/>
  <c r="E27" i="12"/>
  <c r="F111" i="14" s="1"/>
  <c r="D27" i="12"/>
  <c r="E111" i="14" s="1"/>
  <c r="C27" i="12"/>
  <c r="D111" i="14" s="1"/>
  <c r="F26" i="12"/>
  <c r="G110" i="14" s="1"/>
  <c r="E26" i="12"/>
  <c r="F110" i="14" s="1"/>
  <c r="D26" i="12"/>
  <c r="E110" i="14" s="1"/>
  <c r="C26" i="12"/>
  <c r="D110" i="14" s="1"/>
  <c r="F25" i="12"/>
  <c r="E25" i="12"/>
  <c r="D25" i="12"/>
  <c r="C25" i="12"/>
  <c r="F24" i="12"/>
  <c r="E24" i="12"/>
  <c r="D24" i="12"/>
  <c r="C24" i="12"/>
  <c r="F23" i="12"/>
  <c r="E23" i="12"/>
  <c r="D23" i="12"/>
  <c r="C23" i="12"/>
  <c r="F22" i="12"/>
  <c r="E22" i="12"/>
  <c r="D22" i="12"/>
  <c r="C22" i="12"/>
  <c r="F21" i="12"/>
  <c r="E21" i="12"/>
  <c r="D21" i="12"/>
  <c r="C21" i="12"/>
  <c r="F20" i="12"/>
  <c r="E20" i="12"/>
  <c r="D20" i="12"/>
  <c r="C20" i="12"/>
  <c r="F19" i="12"/>
  <c r="E19" i="12"/>
  <c r="D19" i="12"/>
  <c r="C19" i="12"/>
  <c r="F18" i="12"/>
  <c r="E18" i="12"/>
  <c r="D18" i="12"/>
  <c r="C18" i="12"/>
  <c r="F17" i="12"/>
  <c r="E17" i="12"/>
  <c r="D17" i="12"/>
  <c r="C17" i="12"/>
  <c r="F16" i="12"/>
  <c r="E16" i="12"/>
  <c r="D16" i="12"/>
  <c r="C16" i="12"/>
  <c r="F15" i="12"/>
  <c r="F9" i="13" s="1"/>
  <c r="E9" i="13"/>
  <c r="D9" i="13"/>
  <c r="C9" i="13"/>
  <c r="AA14" i="12"/>
  <c r="AI8" i="13" s="1"/>
  <c r="V14" i="12"/>
  <c r="AC8" i="13" s="1"/>
  <c r="P14" i="12"/>
  <c r="W8" i="13" s="1"/>
  <c r="I14" i="12"/>
  <c r="J8" i="13" s="1"/>
  <c r="B14" i="12"/>
  <c r="B8" i="13" s="1"/>
  <c r="C6" i="12"/>
  <c r="C4" i="12"/>
  <c r="C2" i="12"/>
  <c r="AI38" i="11"/>
  <c r="AD38" i="11"/>
  <c r="AC38" i="11"/>
  <c r="AE38" i="11" s="1"/>
  <c r="Y38" i="11"/>
  <c r="X38" i="11"/>
  <c r="W38" i="11"/>
  <c r="L38" i="11"/>
  <c r="Q38" i="11" s="1"/>
  <c r="K38" i="11"/>
  <c r="J38" i="11"/>
  <c r="S38" i="11" s="1"/>
  <c r="T38" i="11" s="1"/>
  <c r="M44" i="10" s="1"/>
  <c r="H38" i="11"/>
  <c r="B38" i="11"/>
  <c r="A38" i="11"/>
  <c r="AI37" i="11"/>
  <c r="AD37" i="11"/>
  <c r="AC37" i="11"/>
  <c r="AE37" i="11" s="1"/>
  <c r="AF37" i="11" s="1"/>
  <c r="X43" i="10" s="1"/>
  <c r="Y37" i="11"/>
  <c r="X37" i="11"/>
  <c r="W37" i="11"/>
  <c r="L37" i="11"/>
  <c r="K37" i="11"/>
  <c r="J37" i="11"/>
  <c r="H37" i="11"/>
  <c r="B37" i="11"/>
  <c r="A37" i="11"/>
  <c r="AI36" i="11"/>
  <c r="AD36" i="11"/>
  <c r="AC36" i="11"/>
  <c r="AE36" i="11" s="1"/>
  <c r="AF36" i="11" s="1"/>
  <c r="X42" i="10" s="1"/>
  <c r="Y36" i="11"/>
  <c r="X36" i="11"/>
  <c r="W36" i="11"/>
  <c r="L36" i="11"/>
  <c r="K36" i="11"/>
  <c r="J36" i="11"/>
  <c r="S36" i="11" s="1"/>
  <c r="T36" i="11" s="1"/>
  <c r="M42" i="10" s="1"/>
  <c r="H36" i="11"/>
  <c r="B36" i="11"/>
  <c r="A36" i="11"/>
  <c r="AI35" i="11"/>
  <c r="AD35" i="11"/>
  <c r="AC35" i="11"/>
  <c r="AE35" i="11" s="1"/>
  <c r="Y35" i="11"/>
  <c r="X35" i="11"/>
  <c r="W35" i="11"/>
  <c r="L35" i="11"/>
  <c r="Q35" i="11" s="1"/>
  <c r="K35" i="11"/>
  <c r="J35" i="11"/>
  <c r="S35" i="11" s="1"/>
  <c r="H35" i="11"/>
  <c r="B35" i="11"/>
  <c r="A35" i="11"/>
  <c r="AI34" i="11"/>
  <c r="AD34" i="11"/>
  <c r="AC34" i="11"/>
  <c r="AE34" i="11" s="1"/>
  <c r="Y34" i="11"/>
  <c r="X34" i="11"/>
  <c r="W34" i="11"/>
  <c r="L34" i="11"/>
  <c r="K34" i="11"/>
  <c r="J34" i="11"/>
  <c r="H34" i="11"/>
  <c r="B34" i="11"/>
  <c r="A34" i="11"/>
  <c r="AI33" i="11"/>
  <c r="AD33" i="11"/>
  <c r="AC33" i="11"/>
  <c r="AE33" i="11" s="1"/>
  <c r="Y33" i="11"/>
  <c r="X33" i="11"/>
  <c r="W33" i="11"/>
  <c r="L33" i="11"/>
  <c r="Q33" i="11" s="1"/>
  <c r="K33" i="11"/>
  <c r="J33" i="11"/>
  <c r="S33" i="11" s="1"/>
  <c r="H33" i="11"/>
  <c r="B33" i="11"/>
  <c r="A33" i="11"/>
  <c r="AI32" i="11"/>
  <c r="AD32" i="11"/>
  <c r="AC32" i="11"/>
  <c r="AE32" i="11" s="1"/>
  <c r="Y32" i="11"/>
  <c r="X32" i="11"/>
  <c r="W32" i="11"/>
  <c r="L32" i="11"/>
  <c r="Q32" i="11" s="1"/>
  <c r="K32" i="11"/>
  <c r="J32" i="11"/>
  <c r="S32" i="11" s="1"/>
  <c r="T32" i="11" s="1"/>
  <c r="M38" i="10" s="1"/>
  <c r="H32" i="11"/>
  <c r="B32" i="11"/>
  <c r="A32" i="11"/>
  <c r="AI31" i="11"/>
  <c r="AD31" i="11"/>
  <c r="AC31" i="11"/>
  <c r="AE31" i="11" s="1"/>
  <c r="AF31" i="11" s="1"/>
  <c r="X37" i="10" s="1"/>
  <c r="Y31" i="11"/>
  <c r="X31" i="11"/>
  <c r="W31" i="11"/>
  <c r="L31" i="11"/>
  <c r="K31" i="11"/>
  <c r="J31" i="11"/>
  <c r="H31" i="11"/>
  <c r="B31" i="11"/>
  <c r="A31" i="11"/>
  <c r="AI30" i="11"/>
  <c r="AD30" i="11"/>
  <c r="AC30" i="11"/>
  <c r="AE30" i="11" s="1"/>
  <c r="AF30" i="11" s="1"/>
  <c r="X36" i="10" s="1"/>
  <c r="Y30" i="11"/>
  <c r="X30" i="11"/>
  <c r="W30" i="11"/>
  <c r="L30" i="11"/>
  <c r="Q30" i="11" s="1"/>
  <c r="K30" i="11"/>
  <c r="J30" i="11"/>
  <c r="H30" i="11"/>
  <c r="B30" i="11"/>
  <c r="A30" i="11"/>
  <c r="AI29" i="11"/>
  <c r="AD29" i="11"/>
  <c r="AC29" i="11"/>
  <c r="AE29" i="11" s="1"/>
  <c r="AF29" i="11" s="1"/>
  <c r="X35" i="10" s="1"/>
  <c r="Y29" i="11"/>
  <c r="X29" i="11"/>
  <c r="W29" i="11"/>
  <c r="L29" i="11"/>
  <c r="K29" i="11"/>
  <c r="J29" i="11"/>
  <c r="H29" i="11"/>
  <c r="B29" i="11"/>
  <c r="A29" i="11"/>
  <c r="AI28" i="11"/>
  <c r="AD28" i="11"/>
  <c r="AC28" i="11"/>
  <c r="AE28" i="11" s="1"/>
  <c r="AF28" i="11" s="1"/>
  <c r="X34" i="10" s="1"/>
  <c r="Y28" i="11"/>
  <c r="X28" i="11"/>
  <c r="W28" i="11"/>
  <c r="L28" i="11"/>
  <c r="K28" i="11"/>
  <c r="J28" i="11"/>
  <c r="S28" i="11" s="1"/>
  <c r="T28" i="11" s="1"/>
  <c r="M34" i="10" s="1"/>
  <c r="H28" i="11"/>
  <c r="I28" i="11" s="1"/>
  <c r="B28" i="11"/>
  <c r="A28" i="11"/>
  <c r="AI27" i="11"/>
  <c r="AD27" i="11"/>
  <c r="AC27" i="11"/>
  <c r="AE27" i="11" s="1"/>
  <c r="Y27" i="11"/>
  <c r="X27" i="11"/>
  <c r="W27" i="11"/>
  <c r="L27" i="11"/>
  <c r="Q27" i="11" s="1"/>
  <c r="K27" i="11"/>
  <c r="J27" i="11"/>
  <c r="H27" i="11"/>
  <c r="I27" i="11" s="1"/>
  <c r="B27" i="11"/>
  <c r="A27" i="11"/>
  <c r="AI26" i="11"/>
  <c r="AD26" i="11"/>
  <c r="AC26" i="11"/>
  <c r="AE26" i="11" s="1"/>
  <c r="Y26" i="11"/>
  <c r="X26" i="11"/>
  <c r="W26" i="11"/>
  <c r="L26" i="11"/>
  <c r="Q26" i="11" s="1"/>
  <c r="K26" i="11"/>
  <c r="J26" i="11"/>
  <c r="S26" i="11" s="1"/>
  <c r="T26" i="11" s="1"/>
  <c r="M32" i="10" s="1"/>
  <c r="H26" i="11"/>
  <c r="B26" i="11"/>
  <c r="A26" i="11"/>
  <c r="AI25" i="11"/>
  <c r="AD25" i="11"/>
  <c r="AC25" i="11"/>
  <c r="AE25" i="11" s="1"/>
  <c r="AF25" i="11" s="1"/>
  <c r="X31" i="10" s="1"/>
  <c r="Y25" i="11"/>
  <c r="X25" i="11"/>
  <c r="W25" i="11"/>
  <c r="L25" i="11"/>
  <c r="K25" i="11"/>
  <c r="J25" i="11"/>
  <c r="H25" i="11"/>
  <c r="B25" i="11"/>
  <c r="A25" i="11"/>
  <c r="AI24" i="11"/>
  <c r="AD24" i="11"/>
  <c r="AC24" i="11"/>
  <c r="AE24" i="11" s="1"/>
  <c r="AF24" i="11" s="1"/>
  <c r="X30" i="10" s="1"/>
  <c r="Y24" i="11"/>
  <c r="X24" i="11"/>
  <c r="W24" i="11"/>
  <c r="L24" i="11"/>
  <c r="K24" i="11"/>
  <c r="J24" i="11"/>
  <c r="S24" i="11" s="1"/>
  <c r="T24" i="11" s="1"/>
  <c r="M30" i="10" s="1"/>
  <c r="H24" i="11"/>
  <c r="B24" i="11"/>
  <c r="A24" i="11"/>
  <c r="AI23" i="11"/>
  <c r="AD23" i="11"/>
  <c r="AC23" i="11"/>
  <c r="AE23" i="11" s="1"/>
  <c r="Y23" i="11"/>
  <c r="X23" i="11"/>
  <c r="W23" i="11"/>
  <c r="L23" i="11"/>
  <c r="Q23" i="11" s="1"/>
  <c r="K23" i="11"/>
  <c r="J23" i="11"/>
  <c r="S23" i="11" s="1"/>
  <c r="H23" i="11"/>
  <c r="B23" i="11"/>
  <c r="A23" i="11"/>
  <c r="AI22" i="11"/>
  <c r="AD22" i="11"/>
  <c r="AC22" i="11"/>
  <c r="AE22" i="11" s="1"/>
  <c r="Y22" i="11"/>
  <c r="X22" i="11"/>
  <c r="W22" i="11"/>
  <c r="L22" i="11"/>
  <c r="Q22" i="11" s="1"/>
  <c r="K22" i="11"/>
  <c r="J22" i="11"/>
  <c r="S22" i="11" s="1"/>
  <c r="T22" i="11" s="1"/>
  <c r="M28" i="10" s="1"/>
  <c r="H22" i="11"/>
  <c r="B22" i="11"/>
  <c r="A22" i="11"/>
  <c r="AI21" i="11"/>
  <c r="AD21" i="11"/>
  <c r="AC21" i="11"/>
  <c r="AE21" i="11" s="1"/>
  <c r="AF21" i="11" s="1"/>
  <c r="X27" i="10" s="1"/>
  <c r="Y21" i="11"/>
  <c r="X21" i="11"/>
  <c r="W21" i="11"/>
  <c r="L21" i="11"/>
  <c r="Q21" i="11" s="1"/>
  <c r="K21" i="11"/>
  <c r="J21" i="11"/>
  <c r="S21" i="11" s="1"/>
  <c r="H21" i="11"/>
  <c r="B21" i="11"/>
  <c r="A21" i="11"/>
  <c r="AI20" i="11"/>
  <c r="AD20" i="11"/>
  <c r="AC20" i="11"/>
  <c r="AE20" i="11" s="1"/>
  <c r="AF20" i="11" s="1"/>
  <c r="X26" i="10" s="1"/>
  <c r="Y20" i="11"/>
  <c r="X20" i="11"/>
  <c r="W20" i="11"/>
  <c r="L20" i="11"/>
  <c r="K20" i="11"/>
  <c r="J20" i="11"/>
  <c r="S20" i="11" s="1"/>
  <c r="H20" i="11"/>
  <c r="B20" i="11"/>
  <c r="A20" i="11"/>
  <c r="AI19" i="11"/>
  <c r="AD19" i="11"/>
  <c r="AC19" i="11"/>
  <c r="AE19" i="11" s="1"/>
  <c r="Y19" i="11"/>
  <c r="X19" i="11"/>
  <c r="W19" i="11"/>
  <c r="L19" i="11"/>
  <c r="Q19" i="11" s="1"/>
  <c r="K19" i="11"/>
  <c r="J19" i="11"/>
  <c r="S19" i="11" s="1"/>
  <c r="H19" i="11"/>
  <c r="B19" i="11"/>
  <c r="A19" i="11"/>
  <c r="AI18" i="11"/>
  <c r="AD18" i="11"/>
  <c r="AC18" i="11"/>
  <c r="AE18" i="11" s="1"/>
  <c r="AF18" i="11" s="1"/>
  <c r="X24" i="10" s="1"/>
  <c r="Y18" i="11"/>
  <c r="X18" i="11"/>
  <c r="W18" i="11"/>
  <c r="L18" i="11"/>
  <c r="Q18" i="11" s="1"/>
  <c r="K18" i="11"/>
  <c r="J18" i="11"/>
  <c r="S18" i="11" s="1"/>
  <c r="H18" i="11"/>
  <c r="B18" i="11"/>
  <c r="A18" i="11"/>
  <c r="AI17" i="11"/>
  <c r="AD17" i="11"/>
  <c r="AC17" i="11"/>
  <c r="AE17" i="11" s="1"/>
  <c r="AF17" i="11" s="1"/>
  <c r="X23" i="10" s="1"/>
  <c r="Y17" i="11"/>
  <c r="X17" i="11"/>
  <c r="W17" i="11"/>
  <c r="L17" i="11"/>
  <c r="Q17" i="11" s="1"/>
  <c r="K17" i="11"/>
  <c r="J17" i="11"/>
  <c r="S17" i="11" s="1"/>
  <c r="H17" i="11"/>
  <c r="B17" i="11"/>
  <c r="A17" i="11"/>
  <c r="AI16" i="11"/>
  <c r="Y16" i="11"/>
  <c r="X16" i="11"/>
  <c r="W16" i="11"/>
  <c r="L16" i="11"/>
  <c r="Q16" i="11" s="1"/>
  <c r="K16" i="11"/>
  <c r="J16" i="11"/>
  <c r="S16" i="11" s="1"/>
  <c r="H16" i="11"/>
  <c r="B16" i="11"/>
  <c r="A16" i="11"/>
  <c r="AI15" i="11"/>
  <c r="Y15" i="11"/>
  <c r="X15" i="11"/>
  <c r="W15" i="11"/>
  <c r="L15" i="11"/>
  <c r="K15" i="11"/>
  <c r="J15" i="11"/>
  <c r="S15" i="11" s="1"/>
  <c r="H15" i="11"/>
  <c r="B15" i="11"/>
  <c r="A15" i="11"/>
  <c r="AI14" i="11"/>
  <c r="Y14" i="11"/>
  <c r="X14" i="11"/>
  <c r="W14" i="11"/>
  <c r="L14" i="11"/>
  <c r="Q14" i="11" s="1"/>
  <c r="K14" i="11"/>
  <c r="J14" i="11"/>
  <c r="S14" i="11" s="1"/>
  <c r="H14" i="11"/>
  <c r="B14" i="11"/>
  <c r="A14" i="11"/>
  <c r="AI13" i="11"/>
  <c r="Y13" i="11"/>
  <c r="X13" i="11"/>
  <c r="W13" i="11"/>
  <c r="L13" i="11"/>
  <c r="Q13" i="11" s="1"/>
  <c r="K13" i="11"/>
  <c r="J13" i="11"/>
  <c r="S13" i="11" s="1"/>
  <c r="H13" i="11"/>
  <c r="B13" i="11"/>
  <c r="A13" i="11"/>
  <c r="AI12" i="11"/>
  <c r="Y12" i="11"/>
  <c r="X12" i="11"/>
  <c r="W12" i="11"/>
  <c r="L12" i="11"/>
  <c r="Q12" i="11" s="1"/>
  <c r="K12" i="11"/>
  <c r="J12" i="11"/>
  <c r="S12" i="11" s="1"/>
  <c r="H12" i="11"/>
  <c r="B12" i="11"/>
  <c r="A12" i="11"/>
  <c r="AI11" i="11"/>
  <c r="Y11" i="11"/>
  <c r="X11" i="11"/>
  <c r="W11" i="11"/>
  <c r="L11" i="11"/>
  <c r="Q11" i="11" s="1"/>
  <c r="K11" i="11"/>
  <c r="J11" i="11"/>
  <c r="S11" i="11" s="1"/>
  <c r="H11" i="11"/>
  <c r="B11" i="11"/>
  <c r="A11" i="11"/>
  <c r="AI10" i="11"/>
  <c r="Y10" i="11"/>
  <c r="X10" i="11"/>
  <c r="W10" i="11"/>
  <c r="L10" i="11"/>
  <c r="Q10" i="11" s="1"/>
  <c r="K10" i="11"/>
  <c r="J10" i="11"/>
  <c r="S10" i="11" s="1"/>
  <c r="H10" i="11"/>
  <c r="B10" i="11"/>
  <c r="A10" i="11"/>
  <c r="AI9" i="11"/>
  <c r="Y9" i="11"/>
  <c r="X9" i="11"/>
  <c r="W9" i="11"/>
  <c r="L9" i="11"/>
  <c r="K9" i="11"/>
  <c r="J9" i="11"/>
  <c r="S9" i="11" s="1"/>
  <c r="H9" i="11"/>
  <c r="B9" i="11"/>
  <c r="A9" i="11"/>
  <c r="AF38" i="11"/>
  <c r="X44" i="10" s="1"/>
  <c r="I38" i="11"/>
  <c r="Q37" i="11"/>
  <c r="I37" i="11"/>
  <c r="Q36" i="11"/>
  <c r="I36" i="11"/>
  <c r="AF35" i="11"/>
  <c r="X41" i="10" s="1"/>
  <c r="R35" i="11"/>
  <c r="L41" i="10" s="1"/>
  <c r="I35" i="11"/>
  <c r="AF34" i="11"/>
  <c r="X40" i="10" s="1"/>
  <c r="Q34" i="11"/>
  <c r="I34" i="11"/>
  <c r="AF33" i="11"/>
  <c r="X39" i="10" s="1"/>
  <c r="R33" i="11"/>
  <c r="L39" i="10" s="1"/>
  <c r="I33" i="11"/>
  <c r="AF32" i="11"/>
  <c r="X38" i="10" s="1"/>
  <c r="I32" i="11"/>
  <c r="Q31" i="11"/>
  <c r="I31" i="11"/>
  <c r="I30" i="11"/>
  <c r="Q29" i="11"/>
  <c r="I29" i="11"/>
  <c r="Q28" i="11"/>
  <c r="AF27" i="11"/>
  <c r="X33" i="10" s="1"/>
  <c r="AF26" i="11"/>
  <c r="X32" i="10" s="1"/>
  <c r="I26" i="11"/>
  <c r="Q25" i="11"/>
  <c r="I25" i="11"/>
  <c r="Q24" i="11"/>
  <c r="I24" i="11"/>
  <c r="AF23" i="11"/>
  <c r="X29" i="10" s="1"/>
  <c r="R23" i="11"/>
  <c r="L29" i="10" s="1"/>
  <c r="I23" i="11"/>
  <c r="AF22" i="11"/>
  <c r="X28" i="10" s="1"/>
  <c r="I22" i="11"/>
  <c r="I21" i="11"/>
  <c r="Q20" i="11"/>
  <c r="I20" i="11"/>
  <c r="AF19" i="11"/>
  <c r="X25" i="10" s="1"/>
  <c r="I19" i="11"/>
  <c r="I18" i="11"/>
  <c r="I17" i="11"/>
  <c r="AF16" i="11"/>
  <c r="X22" i="10" s="1"/>
  <c r="I16" i="11"/>
  <c r="AF15" i="11"/>
  <c r="X21" i="10" s="1"/>
  <c r="Q15" i="11"/>
  <c r="I15" i="11"/>
  <c r="AF14" i="11"/>
  <c r="X20" i="10" s="1"/>
  <c r="I14" i="11"/>
  <c r="AF13" i="11"/>
  <c r="X19" i="10" s="1"/>
  <c r="I13" i="11"/>
  <c r="AF12" i="11"/>
  <c r="X18" i="10" s="1"/>
  <c r="I12" i="11"/>
  <c r="I11" i="11"/>
  <c r="I10" i="11"/>
  <c r="AF10" i="11"/>
  <c r="X16" i="10" s="1"/>
  <c r="Q9" i="11"/>
  <c r="I9" i="11"/>
  <c r="F44" i="10"/>
  <c r="G98" i="14" s="1"/>
  <c r="E44" i="10"/>
  <c r="F98" i="14" s="1"/>
  <c r="D44" i="10"/>
  <c r="E98" i="14" s="1"/>
  <c r="C44" i="10"/>
  <c r="D98" i="14" s="1"/>
  <c r="F43" i="10"/>
  <c r="G97" i="14" s="1"/>
  <c r="E43" i="10"/>
  <c r="F97" i="14" s="1"/>
  <c r="D43" i="10"/>
  <c r="E97" i="14" s="1"/>
  <c r="C43" i="10"/>
  <c r="D97" i="14" s="1"/>
  <c r="F42" i="10"/>
  <c r="G96" i="14" s="1"/>
  <c r="E42" i="10"/>
  <c r="F96" i="14" s="1"/>
  <c r="D42" i="10"/>
  <c r="E96" i="14" s="1"/>
  <c r="C42" i="10"/>
  <c r="D96" i="14" s="1"/>
  <c r="F41" i="10"/>
  <c r="G95" i="14" s="1"/>
  <c r="E41" i="10"/>
  <c r="F95" i="14" s="1"/>
  <c r="D41" i="10"/>
  <c r="E95" i="14" s="1"/>
  <c r="C41" i="10"/>
  <c r="D95" i="14" s="1"/>
  <c r="F40" i="10"/>
  <c r="G94" i="14" s="1"/>
  <c r="E40" i="10"/>
  <c r="F94" i="14" s="1"/>
  <c r="D40" i="10"/>
  <c r="E94" i="14" s="1"/>
  <c r="C40" i="10"/>
  <c r="D94" i="14" s="1"/>
  <c r="F39" i="10"/>
  <c r="G93" i="14" s="1"/>
  <c r="E39" i="10"/>
  <c r="F93" i="14" s="1"/>
  <c r="D39" i="10"/>
  <c r="E93" i="14" s="1"/>
  <c r="C39" i="10"/>
  <c r="D93" i="14" s="1"/>
  <c r="F38" i="10"/>
  <c r="G92" i="14" s="1"/>
  <c r="E38" i="10"/>
  <c r="F92" i="14" s="1"/>
  <c r="D38" i="10"/>
  <c r="E92" i="14" s="1"/>
  <c r="C38" i="10"/>
  <c r="D92" i="14" s="1"/>
  <c r="F37" i="10"/>
  <c r="G91" i="14" s="1"/>
  <c r="E37" i="10"/>
  <c r="F91" i="14" s="1"/>
  <c r="D37" i="10"/>
  <c r="E91" i="14" s="1"/>
  <c r="C37" i="10"/>
  <c r="D91" i="14" s="1"/>
  <c r="F36" i="10"/>
  <c r="G90" i="14" s="1"/>
  <c r="E36" i="10"/>
  <c r="F90" i="14" s="1"/>
  <c r="D36" i="10"/>
  <c r="E90" i="14" s="1"/>
  <c r="C36" i="10"/>
  <c r="D90" i="14" s="1"/>
  <c r="F35" i="10"/>
  <c r="G89" i="14" s="1"/>
  <c r="E35" i="10"/>
  <c r="F89" i="14" s="1"/>
  <c r="D35" i="10"/>
  <c r="E89" i="14" s="1"/>
  <c r="C35" i="10"/>
  <c r="D89" i="14" s="1"/>
  <c r="F34" i="10"/>
  <c r="G88" i="14" s="1"/>
  <c r="E34" i="10"/>
  <c r="F88" i="14" s="1"/>
  <c r="D34" i="10"/>
  <c r="E88" i="14" s="1"/>
  <c r="C34" i="10"/>
  <c r="D88" i="14" s="1"/>
  <c r="F33" i="10"/>
  <c r="G87" i="14" s="1"/>
  <c r="E33" i="10"/>
  <c r="F87" i="14" s="1"/>
  <c r="D33" i="10"/>
  <c r="E87" i="14" s="1"/>
  <c r="C33" i="10"/>
  <c r="D87" i="14" s="1"/>
  <c r="F32" i="10"/>
  <c r="G86" i="14" s="1"/>
  <c r="E32" i="10"/>
  <c r="F86" i="14" s="1"/>
  <c r="D32" i="10"/>
  <c r="E86" i="14" s="1"/>
  <c r="C32" i="10"/>
  <c r="D86" i="14" s="1"/>
  <c r="F31" i="10"/>
  <c r="G85" i="14" s="1"/>
  <c r="E31" i="10"/>
  <c r="F85" i="14" s="1"/>
  <c r="D31" i="10"/>
  <c r="E85" i="14" s="1"/>
  <c r="C31" i="10"/>
  <c r="D85" i="14" s="1"/>
  <c r="F30" i="10"/>
  <c r="G84" i="14" s="1"/>
  <c r="E30" i="10"/>
  <c r="F84" i="14" s="1"/>
  <c r="D30" i="10"/>
  <c r="E84" i="14" s="1"/>
  <c r="C30" i="10"/>
  <c r="D84" i="14" s="1"/>
  <c r="F29" i="10"/>
  <c r="G83" i="14" s="1"/>
  <c r="E29" i="10"/>
  <c r="F83" i="14" s="1"/>
  <c r="D29" i="10"/>
  <c r="E83" i="14" s="1"/>
  <c r="C29" i="10"/>
  <c r="D83" i="14" s="1"/>
  <c r="F28" i="10"/>
  <c r="G82" i="14" s="1"/>
  <c r="E28" i="10"/>
  <c r="F82" i="14" s="1"/>
  <c r="D28" i="10"/>
  <c r="E82" i="14" s="1"/>
  <c r="C28" i="10"/>
  <c r="D82" i="14" s="1"/>
  <c r="F27" i="10"/>
  <c r="G81" i="14" s="1"/>
  <c r="E27" i="10"/>
  <c r="F81" i="14" s="1"/>
  <c r="D27" i="10"/>
  <c r="E81" i="14" s="1"/>
  <c r="C27" i="10"/>
  <c r="D81" i="14" s="1"/>
  <c r="F26" i="10"/>
  <c r="G80" i="14" s="1"/>
  <c r="E26" i="10"/>
  <c r="F80" i="14" s="1"/>
  <c r="D26" i="10"/>
  <c r="E80" i="14" s="1"/>
  <c r="C26" i="10"/>
  <c r="D80" i="14" s="1"/>
  <c r="F25" i="10"/>
  <c r="E25" i="10"/>
  <c r="D25" i="10"/>
  <c r="C25" i="10"/>
  <c r="F24" i="10"/>
  <c r="E24" i="10"/>
  <c r="D24" i="10"/>
  <c r="C24" i="10"/>
  <c r="F23" i="10"/>
  <c r="E23" i="10"/>
  <c r="D23" i="10"/>
  <c r="C23" i="10"/>
  <c r="F22" i="10"/>
  <c r="E22" i="10"/>
  <c r="D22" i="10"/>
  <c r="C22" i="10"/>
  <c r="F21" i="10"/>
  <c r="E21" i="10"/>
  <c r="D21" i="10"/>
  <c r="C21" i="10"/>
  <c r="F20" i="10"/>
  <c r="E20" i="10"/>
  <c r="D20" i="10"/>
  <c r="C20" i="10"/>
  <c r="F19" i="10"/>
  <c r="E19" i="10"/>
  <c r="D19" i="10"/>
  <c r="C19" i="10"/>
  <c r="F18" i="10"/>
  <c r="E18" i="10"/>
  <c r="D18" i="10"/>
  <c r="C18" i="10"/>
  <c r="F17" i="10"/>
  <c r="E17" i="10"/>
  <c r="D17" i="10"/>
  <c r="C17" i="10"/>
  <c r="F16" i="10"/>
  <c r="E16" i="10"/>
  <c r="D16" i="10"/>
  <c r="C16" i="10"/>
  <c r="F15" i="10"/>
  <c r="F9" i="11" s="1"/>
  <c r="E15" i="10"/>
  <c r="E9" i="11" s="1"/>
  <c r="D15" i="10"/>
  <c r="D9" i="11" s="1"/>
  <c r="C15" i="10"/>
  <c r="C9" i="11" s="1"/>
  <c r="AA14" i="10"/>
  <c r="AI8" i="11" s="1"/>
  <c r="V14" i="10"/>
  <c r="AC8" i="11" s="1"/>
  <c r="P14" i="10"/>
  <c r="W8" i="11" s="1"/>
  <c r="I14" i="10"/>
  <c r="J8" i="11" s="1"/>
  <c r="AL38" i="11" s="1"/>
  <c r="B14" i="10"/>
  <c r="B8" i="11" s="1"/>
  <c r="C6" i="10"/>
  <c r="C4" i="10"/>
  <c r="C2" i="10"/>
  <c r="AI38" i="9"/>
  <c r="AD38" i="9"/>
  <c r="AC38" i="9"/>
  <c r="AE38" i="9" s="1"/>
  <c r="Y38" i="9"/>
  <c r="X38" i="9"/>
  <c r="W38" i="9"/>
  <c r="L38" i="9"/>
  <c r="Q38" i="9" s="1"/>
  <c r="K38" i="9"/>
  <c r="J38" i="9"/>
  <c r="S38" i="9" s="1"/>
  <c r="T38" i="9" s="1"/>
  <c r="M44" i="8" s="1"/>
  <c r="H38" i="9"/>
  <c r="B38" i="9"/>
  <c r="A38" i="9"/>
  <c r="AI37" i="9"/>
  <c r="AD37" i="9"/>
  <c r="AC37" i="9"/>
  <c r="AE37" i="9" s="1"/>
  <c r="Y37" i="9"/>
  <c r="X37" i="9"/>
  <c r="W37" i="9"/>
  <c r="L37" i="9"/>
  <c r="K37" i="9"/>
  <c r="J37" i="9"/>
  <c r="S37" i="9" s="1"/>
  <c r="H37" i="9"/>
  <c r="B37" i="9"/>
  <c r="A37" i="9"/>
  <c r="AI36" i="9"/>
  <c r="AD36" i="9"/>
  <c r="AC36" i="9"/>
  <c r="AE36" i="9" s="1"/>
  <c r="Y36" i="9"/>
  <c r="X36" i="9"/>
  <c r="W36" i="9"/>
  <c r="L36" i="9"/>
  <c r="K36" i="9"/>
  <c r="J36" i="9"/>
  <c r="S36" i="9" s="1"/>
  <c r="T36" i="9" s="1"/>
  <c r="M42" i="8" s="1"/>
  <c r="H36" i="9"/>
  <c r="B36" i="9"/>
  <c r="A36" i="9"/>
  <c r="AI35" i="9"/>
  <c r="AD35" i="9"/>
  <c r="AC35" i="9"/>
  <c r="AE35" i="9" s="1"/>
  <c r="AF35" i="9" s="1"/>
  <c r="X41" i="8" s="1"/>
  <c r="Y35" i="9"/>
  <c r="X35" i="9"/>
  <c r="W35" i="9"/>
  <c r="L35" i="9"/>
  <c r="K35" i="9"/>
  <c r="J35" i="9"/>
  <c r="S35" i="9" s="1"/>
  <c r="H35" i="9"/>
  <c r="B35" i="9"/>
  <c r="A35" i="9"/>
  <c r="AI34" i="9"/>
  <c r="AD34" i="9"/>
  <c r="AC34" i="9"/>
  <c r="AE34" i="9" s="1"/>
  <c r="AF34" i="9" s="1"/>
  <c r="X40" i="8" s="1"/>
  <c r="Y34" i="9"/>
  <c r="X34" i="9"/>
  <c r="W34" i="9"/>
  <c r="L34" i="9"/>
  <c r="K34" i="9"/>
  <c r="J34" i="9"/>
  <c r="S34" i="9" s="1"/>
  <c r="T34" i="9" s="1"/>
  <c r="M40" i="8" s="1"/>
  <c r="H34" i="9"/>
  <c r="B34" i="9"/>
  <c r="A34" i="9"/>
  <c r="AI33" i="9"/>
  <c r="AD33" i="9"/>
  <c r="AC33" i="9"/>
  <c r="AE33" i="9" s="1"/>
  <c r="Y33" i="9"/>
  <c r="X33" i="9"/>
  <c r="W33" i="9"/>
  <c r="L33" i="9"/>
  <c r="Q33" i="9" s="1"/>
  <c r="K33" i="9"/>
  <c r="J33" i="9"/>
  <c r="S33" i="9" s="1"/>
  <c r="H33" i="9"/>
  <c r="B33" i="9"/>
  <c r="A33" i="9"/>
  <c r="AI32" i="9"/>
  <c r="AD32" i="9"/>
  <c r="AC32" i="9"/>
  <c r="AE32" i="9" s="1"/>
  <c r="Y32" i="9"/>
  <c r="X32" i="9"/>
  <c r="W32" i="9"/>
  <c r="L32" i="9"/>
  <c r="Q32" i="9" s="1"/>
  <c r="K32" i="9"/>
  <c r="J32" i="9"/>
  <c r="S32" i="9" s="1"/>
  <c r="T32" i="9" s="1"/>
  <c r="M38" i="8" s="1"/>
  <c r="H32" i="9"/>
  <c r="B32" i="9"/>
  <c r="A32" i="9"/>
  <c r="AI31" i="9"/>
  <c r="AD31" i="9"/>
  <c r="AC31" i="9"/>
  <c r="AE31" i="9" s="1"/>
  <c r="Y31" i="9"/>
  <c r="X31" i="9"/>
  <c r="W31" i="9"/>
  <c r="L31" i="9"/>
  <c r="K31" i="9"/>
  <c r="J31" i="9"/>
  <c r="S31" i="9" s="1"/>
  <c r="H31" i="9"/>
  <c r="B31" i="9"/>
  <c r="A31" i="9"/>
  <c r="AI30" i="9"/>
  <c r="AD30" i="9"/>
  <c r="AC30" i="9"/>
  <c r="AE30" i="9" s="1"/>
  <c r="Y30" i="9"/>
  <c r="X30" i="9"/>
  <c r="W30" i="9"/>
  <c r="L30" i="9"/>
  <c r="K30" i="9"/>
  <c r="J30" i="9"/>
  <c r="S30" i="9" s="1"/>
  <c r="T30" i="9" s="1"/>
  <c r="M36" i="8" s="1"/>
  <c r="H30" i="9"/>
  <c r="B30" i="9"/>
  <c r="A30" i="9"/>
  <c r="AI29" i="9"/>
  <c r="AD29" i="9"/>
  <c r="AC29" i="9"/>
  <c r="AE29" i="9" s="1"/>
  <c r="Y29" i="9"/>
  <c r="X29" i="9"/>
  <c r="W29" i="9"/>
  <c r="L29" i="9"/>
  <c r="K29" i="9"/>
  <c r="J29" i="9"/>
  <c r="S29" i="9" s="1"/>
  <c r="H29" i="9"/>
  <c r="B29" i="9"/>
  <c r="A29" i="9"/>
  <c r="AI28" i="9"/>
  <c r="AD28" i="9"/>
  <c r="AC28" i="9"/>
  <c r="AE28" i="9" s="1"/>
  <c r="Y28" i="9"/>
  <c r="X28" i="9"/>
  <c r="W28" i="9"/>
  <c r="L28" i="9"/>
  <c r="K28" i="9"/>
  <c r="J28" i="9"/>
  <c r="S28" i="9" s="1"/>
  <c r="T28" i="9" s="1"/>
  <c r="M34" i="8" s="1"/>
  <c r="H28" i="9"/>
  <c r="B28" i="9"/>
  <c r="A28" i="9"/>
  <c r="AI27" i="9"/>
  <c r="AD27" i="9"/>
  <c r="AC27" i="9"/>
  <c r="AE27" i="9" s="1"/>
  <c r="AF27" i="9" s="1"/>
  <c r="X33" i="8" s="1"/>
  <c r="Y27" i="9"/>
  <c r="X27" i="9"/>
  <c r="W27" i="9"/>
  <c r="L27" i="9"/>
  <c r="K27" i="9"/>
  <c r="J27" i="9"/>
  <c r="S27" i="9" s="1"/>
  <c r="H27" i="9"/>
  <c r="B27" i="9"/>
  <c r="A27" i="9"/>
  <c r="AI26" i="9"/>
  <c r="AD26" i="9"/>
  <c r="AC26" i="9"/>
  <c r="AE26" i="9" s="1"/>
  <c r="AF26" i="9" s="1"/>
  <c r="X32" i="8" s="1"/>
  <c r="Y26" i="9"/>
  <c r="X26" i="9"/>
  <c r="W26" i="9"/>
  <c r="L26" i="9"/>
  <c r="K26" i="9"/>
  <c r="J26" i="9"/>
  <c r="S26" i="9" s="1"/>
  <c r="T26" i="9" s="1"/>
  <c r="M32" i="8" s="1"/>
  <c r="H26" i="9"/>
  <c r="B26" i="9"/>
  <c r="A26" i="9"/>
  <c r="AI25" i="9"/>
  <c r="AD25" i="9"/>
  <c r="AC25" i="9"/>
  <c r="AE25" i="9" s="1"/>
  <c r="Y25" i="9"/>
  <c r="X25" i="9"/>
  <c r="W25" i="9"/>
  <c r="L25" i="9"/>
  <c r="Q25" i="9" s="1"/>
  <c r="K25" i="9"/>
  <c r="J25" i="9"/>
  <c r="S25" i="9" s="1"/>
  <c r="H25" i="9"/>
  <c r="B25" i="9"/>
  <c r="A25" i="9"/>
  <c r="AI24" i="9"/>
  <c r="AD24" i="9"/>
  <c r="AC24" i="9"/>
  <c r="AE24" i="9" s="1"/>
  <c r="Y24" i="9"/>
  <c r="X24" i="9"/>
  <c r="W24" i="9"/>
  <c r="L24" i="9"/>
  <c r="K24" i="9"/>
  <c r="J24" i="9"/>
  <c r="S24" i="9" s="1"/>
  <c r="H24" i="9"/>
  <c r="B24" i="9"/>
  <c r="A24" i="9"/>
  <c r="AI23" i="9"/>
  <c r="AD23" i="9"/>
  <c r="AC23" i="9"/>
  <c r="AE23" i="9" s="1"/>
  <c r="Y23" i="9"/>
  <c r="X23" i="9"/>
  <c r="W23" i="9"/>
  <c r="L23" i="9"/>
  <c r="K23" i="9"/>
  <c r="J23" i="9"/>
  <c r="S23" i="9" s="1"/>
  <c r="H23" i="9"/>
  <c r="B23" i="9"/>
  <c r="A23" i="9"/>
  <c r="AI22" i="9"/>
  <c r="AD22" i="9"/>
  <c r="AC22" i="9"/>
  <c r="AE22" i="9" s="1"/>
  <c r="AF22" i="9" s="1"/>
  <c r="X28" i="8" s="1"/>
  <c r="Y22" i="9"/>
  <c r="X22" i="9"/>
  <c r="W22" i="9"/>
  <c r="L22" i="9"/>
  <c r="Q22" i="9" s="1"/>
  <c r="K22" i="9"/>
  <c r="J22" i="9"/>
  <c r="S22" i="9" s="1"/>
  <c r="H22" i="9"/>
  <c r="B22" i="9"/>
  <c r="A22" i="9"/>
  <c r="AI21" i="9"/>
  <c r="AD21" i="9"/>
  <c r="AC21" i="9"/>
  <c r="AE21" i="9" s="1"/>
  <c r="Y21" i="9"/>
  <c r="X21" i="9"/>
  <c r="W21" i="9"/>
  <c r="L21" i="9"/>
  <c r="Q21" i="9" s="1"/>
  <c r="K21" i="9"/>
  <c r="J21" i="9"/>
  <c r="S21" i="9" s="1"/>
  <c r="H21" i="9"/>
  <c r="B21" i="9"/>
  <c r="A21" i="9"/>
  <c r="AI20" i="9"/>
  <c r="AD20" i="9"/>
  <c r="AC20" i="9"/>
  <c r="AE20" i="9" s="1"/>
  <c r="AF20" i="9" s="1"/>
  <c r="X26" i="8" s="1"/>
  <c r="Y20" i="9"/>
  <c r="X20" i="9"/>
  <c r="W20" i="9"/>
  <c r="L20" i="9"/>
  <c r="Q20" i="9" s="1"/>
  <c r="K20" i="9"/>
  <c r="J20" i="9"/>
  <c r="S20" i="9" s="1"/>
  <c r="H20" i="9"/>
  <c r="B20" i="9"/>
  <c r="A20" i="9"/>
  <c r="AI19" i="9"/>
  <c r="AD19" i="9"/>
  <c r="AC19" i="9"/>
  <c r="AE19" i="9" s="1"/>
  <c r="Y19" i="9"/>
  <c r="X19" i="9"/>
  <c r="W19" i="9"/>
  <c r="L19" i="9"/>
  <c r="Q19" i="9" s="1"/>
  <c r="K19" i="9"/>
  <c r="J19" i="9"/>
  <c r="S19" i="9" s="1"/>
  <c r="H19" i="9"/>
  <c r="B19" i="9"/>
  <c r="A19" i="9"/>
  <c r="AI18" i="9"/>
  <c r="AD18" i="9"/>
  <c r="AC18" i="9"/>
  <c r="AE18" i="9" s="1"/>
  <c r="AF18" i="9" s="1"/>
  <c r="X24" i="8" s="1"/>
  <c r="Y18" i="9"/>
  <c r="X18" i="9"/>
  <c r="W18" i="9"/>
  <c r="L18" i="9"/>
  <c r="Q18" i="9" s="1"/>
  <c r="K18" i="9"/>
  <c r="J18" i="9"/>
  <c r="S18" i="9" s="1"/>
  <c r="H18" i="9"/>
  <c r="B18" i="9"/>
  <c r="A18" i="9"/>
  <c r="AI17" i="9"/>
  <c r="AD17" i="9"/>
  <c r="AC17" i="9"/>
  <c r="AE17" i="9" s="1"/>
  <c r="Y17" i="9"/>
  <c r="X17" i="9"/>
  <c r="W17" i="9"/>
  <c r="L17" i="9"/>
  <c r="Q17" i="9" s="1"/>
  <c r="K17" i="9"/>
  <c r="J17" i="9"/>
  <c r="S17" i="9" s="1"/>
  <c r="H17" i="9"/>
  <c r="B17" i="9"/>
  <c r="A17" i="9"/>
  <c r="AI16" i="9"/>
  <c r="AD16" i="9"/>
  <c r="AC16" i="9"/>
  <c r="AE16" i="9" s="1"/>
  <c r="AF16" i="9" s="1"/>
  <c r="X22" i="8" s="1"/>
  <c r="Y16" i="9"/>
  <c r="X16" i="9"/>
  <c r="W16" i="9"/>
  <c r="L16" i="9"/>
  <c r="K16" i="9"/>
  <c r="J16" i="9"/>
  <c r="S16" i="9" s="1"/>
  <c r="H16" i="9"/>
  <c r="B16" i="9"/>
  <c r="A16" i="9"/>
  <c r="AI15" i="9"/>
  <c r="AD15" i="9"/>
  <c r="AC15" i="9"/>
  <c r="AE15" i="9" s="1"/>
  <c r="Y15" i="9"/>
  <c r="X15" i="9"/>
  <c r="W15" i="9"/>
  <c r="L15" i="9"/>
  <c r="Q15" i="9" s="1"/>
  <c r="K15" i="9"/>
  <c r="J15" i="9"/>
  <c r="S15" i="9" s="1"/>
  <c r="H15" i="9"/>
  <c r="B15" i="9"/>
  <c r="A15" i="9"/>
  <c r="AI14" i="9"/>
  <c r="AD14" i="9"/>
  <c r="AC14" i="9"/>
  <c r="AE14" i="9" s="1"/>
  <c r="AF14" i="9" s="1"/>
  <c r="X20" i="8" s="1"/>
  <c r="Y14" i="9"/>
  <c r="X14" i="9"/>
  <c r="W14" i="9"/>
  <c r="L14" i="9"/>
  <c r="K14" i="9"/>
  <c r="J14" i="9"/>
  <c r="S14" i="9" s="1"/>
  <c r="H14" i="9"/>
  <c r="B14" i="9"/>
  <c r="A14" i="9"/>
  <c r="AI13" i="9"/>
  <c r="AD13" i="9"/>
  <c r="AC13" i="9"/>
  <c r="AE13" i="9" s="1"/>
  <c r="AF13" i="9" s="1"/>
  <c r="X19" i="8" s="1"/>
  <c r="Y13" i="9"/>
  <c r="X13" i="9"/>
  <c r="W13" i="9"/>
  <c r="L13" i="9"/>
  <c r="Q13" i="9" s="1"/>
  <c r="K13" i="9"/>
  <c r="J13" i="9"/>
  <c r="S13" i="9" s="1"/>
  <c r="H13" i="9"/>
  <c r="B13" i="9"/>
  <c r="A13" i="9"/>
  <c r="AI12" i="9"/>
  <c r="Y12" i="9"/>
  <c r="X12" i="9"/>
  <c r="W12" i="9"/>
  <c r="L12" i="9"/>
  <c r="Q12" i="9" s="1"/>
  <c r="K12" i="9"/>
  <c r="J12" i="9"/>
  <c r="S12" i="9" s="1"/>
  <c r="H12" i="9"/>
  <c r="B12" i="9"/>
  <c r="A12" i="9"/>
  <c r="AI11" i="9"/>
  <c r="Y11" i="9"/>
  <c r="X11" i="9"/>
  <c r="W11" i="9"/>
  <c r="L11" i="9"/>
  <c r="Q11" i="9" s="1"/>
  <c r="K11" i="9"/>
  <c r="J11" i="9"/>
  <c r="S11" i="9" s="1"/>
  <c r="H11" i="9"/>
  <c r="B11" i="9"/>
  <c r="A11" i="9"/>
  <c r="AI10" i="9"/>
  <c r="Y10" i="9"/>
  <c r="X10" i="9"/>
  <c r="W10" i="9"/>
  <c r="Z10" i="9" s="1"/>
  <c r="L10" i="9"/>
  <c r="Q10" i="9" s="1"/>
  <c r="K10" i="9"/>
  <c r="J10" i="9"/>
  <c r="S10" i="9" s="1"/>
  <c r="H10" i="9"/>
  <c r="B10" i="9"/>
  <c r="A10" i="9"/>
  <c r="AI9" i="9"/>
  <c r="Y9" i="9"/>
  <c r="X9" i="9"/>
  <c r="W9" i="9"/>
  <c r="L9" i="9"/>
  <c r="K9" i="9"/>
  <c r="J9" i="9"/>
  <c r="S9" i="9" s="1"/>
  <c r="H9" i="9"/>
  <c r="B9" i="9"/>
  <c r="A9" i="9"/>
  <c r="AF38" i="9"/>
  <c r="X44" i="8" s="1"/>
  <c r="I38" i="9"/>
  <c r="AF37" i="9"/>
  <c r="X43" i="8" s="1"/>
  <c r="Q37" i="9"/>
  <c r="R37" i="9"/>
  <c r="L43" i="8" s="1"/>
  <c r="I37" i="9"/>
  <c r="AF36" i="9"/>
  <c r="X42" i="8" s="1"/>
  <c r="Q36" i="9"/>
  <c r="I36" i="9"/>
  <c r="Q35" i="9"/>
  <c r="I35" i="9"/>
  <c r="Q34" i="9"/>
  <c r="I34" i="9"/>
  <c r="AF33" i="9"/>
  <c r="X39" i="8" s="1"/>
  <c r="I33" i="9"/>
  <c r="AF32" i="9"/>
  <c r="X38" i="8" s="1"/>
  <c r="I32" i="9"/>
  <c r="AF31" i="9"/>
  <c r="X37" i="8" s="1"/>
  <c r="Q31" i="9"/>
  <c r="I31" i="9"/>
  <c r="AF30" i="9"/>
  <c r="X36" i="8" s="1"/>
  <c r="Q30" i="9"/>
  <c r="I30" i="9"/>
  <c r="AF29" i="9"/>
  <c r="X35" i="8" s="1"/>
  <c r="Q29" i="9"/>
  <c r="R29" i="9"/>
  <c r="L35" i="8" s="1"/>
  <c r="I29" i="9"/>
  <c r="AF28" i="9"/>
  <c r="X34" i="8" s="1"/>
  <c r="Q28" i="9"/>
  <c r="I28" i="9"/>
  <c r="Q27" i="9"/>
  <c r="I27" i="9"/>
  <c r="Q26" i="9"/>
  <c r="I26" i="9"/>
  <c r="AF25" i="9"/>
  <c r="X31" i="8" s="1"/>
  <c r="I25" i="9"/>
  <c r="AF24" i="9"/>
  <c r="X30" i="8" s="1"/>
  <c r="Q24" i="9"/>
  <c r="I24" i="9"/>
  <c r="AF23" i="9"/>
  <c r="X29" i="8" s="1"/>
  <c r="Q23" i="9"/>
  <c r="I23" i="9"/>
  <c r="I22" i="9"/>
  <c r="AF21" i="9"/>
  <c r="X27" i="8" s="1"/>
  <c r="I21" i="9"/>
  <c r="M21" i="9" s="1"/>
  <c r="I20" i="9"/>
  <c r="AF19" i="9"/>
  <c r="X25" i="8" s="1"/>
  <c r="I19" i="9"/>
  <c r="I18" i="9"/>
  <c r="AF17" i="9"/>
  <c r="X23" i="8" s="1"/>
  <c r="I17" i="9"/>
  <c r="M17" i="9" s="1"/>
  <c r="Q16" i="9"/>
  <c r="I16" i="9"/>
  <c r="AF15" i="9"/>
  <c r="X21" i="8" s="1"/>
  <c r="I15" i="9"/>
  <c r="Q14" i="9"/>
  <c r="I14" i="9"/>
  <c r="I13" i="9"/>
  <c r="I12" i="9"/>
  <c r="I11" i="9"/>
  <c r="I10" i="9"/>
  <c r="M10" i="9" s="1"/>
  <c r="Q9" i="9"/>
  <c r="I9" i="9"/>
  <c r="F44" i="8"/>
  <c r="G68" i="14" s="1"/>
  <c r="E44" i="8"/>
  <c r="F68" i="14" s="1"/>
  <c r="D44" i="8"/>
  <c r="E68" i="14" s="1"/>
  <c r="C44" i="8"/>
  <c r="D68" i="14" s="1"/>
  <c r="F43" i="8"/>
  <c r="G67" i="14" s="1"/>
  <c r="E43" i="8"/>
  <c r="F67" i="14" s="1"/>
  <c r="D43" i="8"/>
  <c r="E67" i="14" s="1"/>
  <c r="C43" i="8"/>
  <c r="D67" i="14" s="1"/>
  <c r="F42" i="8"/>
  <c r="G66" i="14" s="1"/>
  <c r="E42" i="8"/>
  <c r="F66" i="14" s="1"/>
  <c r="D42" i="8"/>
  <c r="E66" i="14" s="1"/>
  <c r="C42" i="8"/>
  <c r="D66" i="14" s="1"/>
  <c r="F41" i="8"/>
  <c r="G65" i="14" s="1"/>
  <c r="E41" i="8"/>
  <c r="F65" i="14" s="1"/>
  <c r="D41" i="8"/>
  <c r="E65" i="14" s="1"/>
  <c r="C41" i="8"/>
  <c r="D65" i="14" s="1"/>
  <c r="F40" i="8"/>
  <c r="G64" i="14" s="1"/>
  <c r="E40" i="8"/>
  <c r="F64" i="14" s="1"/>
  <c r="D40" i="8"/>
  <c r="E64" i="14" s="1"/>
  <c r="C40" i="8"/>
  <c r="D64" i="14" s="1"/>
  <c r="F39" i="8"/>
  <c r="G63" i="14" s="1"/>
  <c r="E39" i="8"/>
  <c r="F63" i="14" s="1"/>
  <c r="D39" i="8"/>
  <c r="E63" i="14" s="1"/>
  <c r="C39" i="8"/>
  <c r="D63" i="14" s="1"/>
  <c r="F38" i="8"/>
  <c r="G62" i="14" s="1"/>
  <c r="E38" i="8"/>
  <c r="F62" i="14" s="1"/>
  <c r="D38" i="8"/>
  <c r="E62" i="14" s="1"/>
  <c r="C38" i="8"/>
  <c r="D62" i="14" s="1"/>
  <c r="F37" i="8"/>
  <c r="G61" i="14" s="1"/>
  <c r="E37" i="8"/>
  <c r="F61" i="14" s="1"/>
  <c r="D37" i="8"/>
  <c r="E61" i="14" s="1"/>
  <c r="C37" i="8"/>
  <c r="D61" i="14" s="1"/>
  <c r="F36" i="8"/>
  <c r="G60" i="14" s="1"/>
  <c r="E36" i="8"/>
  <c r="F60" i="14" s="1"/>
  <c r="D36" i="8"/>
  <c r="E60" i="14" s="1"/>
  <c r="C36" i="8"/>
  <c r="D60" i="14" s="1"/>
  <c r="F35" i="8"/>
  <c r="G59" i="14" s="1"/>
  <c r="E35" i="8"/>
  <c r="F59" i="14" s="1"/>
  <c r="D35" i="8"/>
  <c r="E59" i="14" s="1"/>
  <c r="C35" i="8"/>
  <c r="D59" i="14" s="1"/>
  <c r="F34" i="8"/>
  <c r="G58" i="14" s="1"/>
  <c r="E34" i="8"/>
  <c r="F58" i="14" s="1"/>
  <c r="D34" i="8"/>
  <c r="E58" i="14" s="1"/>
  <c r="C34" i="8"/>
  <c r="D58" i="14" s="1"/>
  <c r="F33" i="8"/>
  <c r="G57" i="14" s="1"/>
  <c r="E33" i="8"/>
  <c r="F57" i="14" s="1"/>
  <c r="D33" i="8"/>
  <c r="E57" i="14" s="1"/>
  <c r="C33" i="8"/>
  <c r="D57" i="14" s="1"/>
  <c r="F32" i="8"/>
  <c r="G56" i="14" s="1"/>
  <c r="E32" i="8"/>
  <c r="F56" i="14" s="1"/>
  <c r="D32" i="8"/>
  <c r="E56" i="14" s="1"/>
  <c r="C32" i="8"/>
  <c r="D56" i="14" s="1"/>
  <c r="F31" i="8"/>
  <c r="G55" i="14" s="1"/>
  <c r="E31" i="8"/>
  <c r="F55" i="14" s="1"/>
  <c r="D31" i="8"/>
  <c r="E55" i="14" s="1"/>
  <c r="C31" i="8"/>
  <c r="D55" i="14" s="1"/>
  <c r="F30" i="8"/>
  <c r="G54" i="14" s="1"/>
  <c r="E30" i="8"/>
  <c r="F54" i="14" s="1"/>
  <c r="D30" i="8"/>
  <c r="E54" i="14" s="1"/>
  <c r="C30" i="8"/>
  <c r="D54" i="14" s="1"/>
  <c r="F29" i="8"/>
  <c r="G53" i="14" s="1"/>
  <c r="E29" i="8"/>
  <c r="F53" i="14" s="1"/>
  <c r="D29" i="8"/>
  <c r="E53" i="14" s="1"/>
  <c r="C29" i="8"/>
  <c r="D53" i="14" s="1"/>
  <c r="F28" i="8"/>
  <c r="G52" i="14" s="1"/>
  <c r="E28" i="8"/>
  <c r="F52" i="14" s="1"/>
  <c r="D28" i="8"/>
  <c r="E52" i="14" s="1"/>
  <c r="C28" i="8"/>
  <c r="D52" i="14" s="1"/>
  <c r="F27" i="8"/>
  <c r="G51" i="14" s="1"/>
  <c r="E27" i="8"/>
  <c r="F51" i="14" s="1"/>
  <c r="D27" i="8"/>
  <c r="E51" i="14" s="1"/>
  <c r="C27" i="8"/>
  <c r="D51" i="14" s="1"/>
  <c r="F26" i="8"/>
  <c r="G50" i="14" s="1"/>
  <c r="E26" i="8"/>
  <c r="F50" i="14" s="1"/>
  <c r="D26" i="8"/>
  <c r="E50" i="14" s="1"/>
  <c r="C26" i="8"/>
  <c r="D50" i="14" s="1"/>
  <c r="F25" i="8"/>
  <c r="E25" i="8"/>
  <c r="D25" i="8"/>
  <c r="C25" i="8"/>
  <c r="F24" i="8"/>
  <c r="E24" i="8"/>
  <c r="D24" i="8"/>
  <c r="C24" i="8"/>
  <c r="F23" i="8"/>
  <c r="E23" i="8"/>
  <c r="D23" i="8"/>
  <c r="C23" i="8"/>
  <c r="F22" i="8"/>
  <c r="E22" i="8"/>
  <c r="D22" i="8"/>
  <c r="C22" i="8"/>
  <c r="F21" i="8"/>
  <c r="E21" i="8"/>
  <c r="D21" i="8"/>
  <c r="C21" i="8"/>
  <c r="F20" i="8"/>
  <c r="E20" i="8"/>
  <c r="D20" i="8"/>
  <c r="C20" i="8"/>
  <c r="F19" i="8"/>
  <c r="E19" i="8"/>
  <c r="D19" i="8"/>
  <c r="F18" i="8"/>
  <c r="E18" i="8"/>
  <c r="D18" i="8"/>
  <c r="C18" i="8"/>
  <c r="F17" i="8"/>
  <c r="E17" i="8"/>
  <c r="D17" i="8"/>
  <c r="C17" i="8"/>
  <c r="F16" i="8"/>
  <c r="E16" i="8"/>
  <c r="D16" i="8"/>
  <c r="C16" i="8"/>
  <c r="F15" i="8"/>
  <c r="F9" i="9" s="1"/>
  <c r="E15" i="8"/>
  <c r="E9" i="9" s="1"/>
  <c r="D15" i="8"/>
  <c r="D9" i="9" s="1"/>
  <c r="C15" i="8"/>
  <c r="C9" i="9" s="1"/>
  <c r="AA14" i="8"/>
  <c r="AI8" i="9" s="1"/>
  <c r="V14" i="8"/>
  <c r="AC8" i="9" s="1"/>
  <c r="AO15" i="9" s="1"/>
  <c r="P14" i="8"/>
  <c r="W8" i="9" s="1"/>
  <c r="I14" i="8"/>
  <c r="J8" i="9" s="1"/>
  <c r="B14" i="8"/>
  <c r="B8" i="9" s="1"/>
  <c r="C6" i="8"/>
  <c r="C4" i="8"/>
  <c r="C2" i="8"/>
  <c r="W9" i="4"/>
  <c r="X9" i="4"/>
  <c r="Y9" i="4"/>
  <c r="W10" i="4"/>
  <c r="X10" i="4"/>
  <c r="Y10" i="4"/>
  <c r="W11" i="4"/>
  <c r="X11" i="4"/>
  <c r="Y11" i="4"/>
  <c r="C16" i="3"/>
  <c r="D10" i="14" s="1"/>
  <c r="D16" i="3"/>
  <c r="E10" i="14" s="1"/>
  <c r="E16" i="3"/>
  <c r="F10" i="14" s="1"/>
  <c r="F16" i="3"/>
  <c r="G10" i="14" s="1"/>
  <c r="C17" i="3"/>
  <c r="D11" i="14" s="1"/>
  <c r="D17" i="3"/>
  <c r="E11" i="14" s="1"/>
  <c r="E17" i="3"/>
  <c r="F11" i="14" s="1"/>
  <c r="F17" i="3"/>
  <c r="G11" i="14" s="1"/>
  <c r="C18" i="3"/>
  <c r="D12" i="14" s="1"/>
  <c r="D18" i="3"/>
  <c r="E12" i="14" s="1"/>
  <c r="E18" i="3"/>
  <c r="F12" i="14" s="1"/>
  <c r="F18" i="3"/>
  <c r="G12" i="14" s="1"/>
  <c r="C19" i="3"/>
  <c r="D13" i="14" s="1"/>
  <c r="D19" i="3"/>
  <c r="E13" i="14" s="1"/>
  <c r="E19" i="3"/>
  <c r="F13" i="14" s="1"/>
  <c r="F19" i="3"/>
  <c r="G13" i="14" s="1"/>
  <c r="C20" i="3"/>
  <c r="D14" i="14" s="1"/>
  <c r="D20" i="3"/>
  <c r="E14" i="14" s="1"/>
  <c r="E20" i="3"/>
  <c r="F14" i="14" s="1"/>
  <c r="F20" i="3"/>
  <c r="G14" i="14" s="1"/>
  <c r="C21" i="3"/>
  <c r="D15" i="14" s="1"/>
  <c r="D21" i="3"/>
  <c r="E15" i="14" s="1"/>
  <c r="E21" i="3"/>
  <c r="F15" i="14" s="1"/>
  <c r="F21" i="3"/>
  <c r="G15" i="14" s="1"/>
  <c r="C22" i="3"/>
  <c r="D16" i="14" s="1"/>
  <c r="D22" i="3"/>
  <c r="E16" i="14" s="1"/>
  <c r="E22" i="3"/>
  <c r="F16" i="14" s="1"/>
  <c r="F22" i="3"/>
  <c r="G16" i="14" s="1"/>
  <c r="C23" i="3"/>
  <c r="D17" i="14" s="1"/>
  <c r="D23" i="3"/>
  <c r="E17" i="14" s="1"/>
  <c r="E23" i="3"/>
  <c r="F17" i="14" s="1"/>
  <c r="F23" i="3"/>
  <c r="G17" i="14" s="1"/>
  <c r="C24" i="3"/>
  <c r="D18" i="14" s="1"/>
  <c r="D24" i="3"/>
  <c r="E18" i="14" s="1"/>
  <c r="E24" i="3"/>
  <c r="F18" i="14" s="1"/>
  <c r="F24" i="3"/>
  <c r="G18" i="14" s="1"/>
  <c r="C25" i="3"/>
  <c r="D19" i="14" s="1"/>
  <c r="D25" i="3"/>
  <c r="E19" i="14" s="1"/>
  <c r="E25" i="3"/>
  <c r="F19" i="14" s="1"/>
  <c r="F25" i="3"/>
  <c r="G19" i="14" s="1"/>
  <c r="C26" i="3"/>
  <c r="D20" i="14" s="1"/>
  <c r="D26" i="3"/>
  <c r="E20" i="14" s="1"/>
  <c r="E26" i="3"/>
  <c r="F20" i="14" s="1"/>
  <c r="F26" i="3"/>
  <c r="G20" i="14" s="1"/>
  <c r="C27" i="3"/>
  <c r="D21" i="14" s="1"/>
  <c r="D27" i="3"/>
  <c r="E21" i="14" s="1"/>
  <c r="E27" i="3"/>
  <c r="F21" i="14" s="1"/>
  <c r="F27" i="3"/>
  <c r="G21" i="14" s="1"/>
  <c r="C28" i="3"/>
  <c r="D22" i="14" s="1"/>
  <c r="D28" i="3"/>
  <c r="E22" i="14" s="1"/>
  <c r="E28" i="3"/>
  <c r="F22" i="14" s="1"/>
  <c r="F28" i="3"/>
  <c r="G22" i="14" s="1"/>
  <c r="C29" i="3"/>
  <c r="D23" i="14" s="1"/>
  <c r="D29" i="3"/>
  <c r="E23" i="14" s="1"/>
  <c r="E29" i="3"/>
  <c r="F23" i="14" s="1"/>
  <c r="F29" i="3"/>
  <c r="G23" i="14" s="1"/>
  <c r="C30" i="3"/>
  <c r="D24" i="14" s="1"/>
  <c r="D30" i="3"/>
  <c r="E24" i="14" s="1"/>
  <c r="E30" i="3"/>
  <c r="F24" i="14" s="1"/>
  <c r="F30" i="3"/>
  <c r="G24" i="14" s="1"/>
  <c r="C31" i="3"/>
  <c r="D25" i="14" s="1"/>
  <c r="D31" i="3"/>
  <c r="E25" i="14" s="1"/>
  <c r="E31" i="3"/>
  <c r="F25" i="14" s="1"/>
  <c r="F31" i="3"/>
  <c r="G25" i="14" s="1"/>
  <c r="C32" i="3"/>
  <c r="D26" i="14" s="1"/>
  <c r="D32" i="3"/>
  <c r="E26" i="14" s="1"/>
  <c r="E32" i="3"/>
  <c r="F26" i="14" s="1"/>
  <c r="F32" i="3"/>
  <c r="G26" i="14" s="1"/>
  <c r="C33" i="3"/>
  <c r="D27" i="14" s="1"/>
  <c r="D33" i="3"/>
  <c r="E27" i="14" s="1"/>
  <c r="E33" i="3"/>
  <c r="F27" i="14" s="1"/>
  <c r="F33" i="3"/>
  <c r="G27" i="14" s="1"/>
  <c r="C34" i="3"/>
  <c r="D28" i="14" s="1"/>
  <c r="D34" i="3"/>
  <c r="E28" i="14" s="1"/>
  <c r="E34" i="3"/>
  <c r="F28" i="14" s="1"/>
  <c r="F34" i="3"/>
  <c r="G28" i="14" s="1"/>
  <c r="C35" i="3"/>
  <c r="D29" i="14" s="1"/>
  <c r="D35" i="3"/>
  <c r="E29" i="14" s="1"/>
  <c r="E35" i="3"/>
  <c r="F29" i="14" s="1"/>
  <c r="F35" i="3"/>
  <c r="G29" i="14" s="1"/>
  <c r="C36" i="3"/>
  <c r="D30" i="14" s="1"/>
  <c r="D36" i="3"/>
  <c r="E30" i="14" s="1"/>
  <c r="E36" i="3"/>
  <c r="F30" i="14" s="1"/>
  <c r="F36" i="3"/>
  <c r="G30" i="14" s="1"/>
  <c r="C37" i="3"/>
  <c r="D31" i="14" s="1"/>
  <c r="D37" i="3"/>
  <c r="E31" i="14" s="1"/>
  <c r="E37" i="3"/>
  <c r="F31" i="14" s="1"/>
  <c r="F37" i="3"/>
  <c r="G31" i="14" s="1"/>
  <c r="C38" i="3"/>
  <c r="D32" i="14" s="1"/>
  <c r="D38" i="3"/>
  <c r="E32" i="14" s="1"/>
  <c r="E38" i="3"/>
  <c r="F32" i="14" s="1"/>
  <c r="F38" i="3"/>
  <c r="G32" i="14" s="1"/>
  <c r="C39" i="3"/>
  <c r="D33" i="14" s="1"/>
  <c r="D39" i="3"/>
  <c r="E33" i="14" s="1"/>
  <c r="E39" i="3"/>
  <c r="F33" i="14" s="1"/>
  <c r="F39" i="3"/>
  <c r="G33" i="14" s="1"/>
  <c r="C40" i="3"/>
  <c r="D34" i="14" s="1"/>
  <c r="D40" i="3"/>
  <c r="E34" i="14" s="1"/>
  <c r="E40" i="3"/>
  <c r="F34" i="14" s="1"/>
  <c r="F40" i="3"/>
  <c r="G34" i="14" s="1"/>
  <c r="C41" i="3"/>
  <c r="D35" i="14" s="1"/>
  <c r="D41" i="3"/>
  <c r="E35" i="14" s="1"/>
  <c r="E41" i="3"/>
  <c r="F35" i="14" s="1"/>
  <c r="F41" i="3"/>
  <c r="G35" i="14" s="1"/>
  <c r="C42" i="3"/>
  <c r="D36" i="14" s="1"/>
  <c r="D42" i="3"/>
  <c r="E36" i="14" s="1"/>
  <c r="E42" i="3"/>
  <c r="F36" i="14" s="1"/>
  <c r="F42" i="3"/>
  <c r="G36" i="14" s="1"/>
  <c r="C43" i="3"/>
  <c r="D37" i="14" s="1"/>
  <c r="D43" i="3"/>
  <c r="E37" i="14" s="1"/>
  <c r="E43" i="3"/>
  <c r="F37" i="14" s="1"/>
  <c r="F43" i="3"/>
  <c r="G37" i="14" s="1"/>
  <c r="C44" i="3"/>
  <c r="D38" i="14" s="1"/>
  <c r="D44" i="3"/>
  <c r="E38" i="14" s="1"/>
  <c r="E44" i="3"/>
  <c r="F38" i="14" s="1"/>
  <c r="F44" i="3"/>
  <c r="G38" i="14" s="1"/>
  <c r="F15" i="3"/>
  <c r="G9" i="14" s="1"/>
  <c r="E15" i="3"/>
  <c r="F9" i="14" s="1"/>
  <c r="D15" i="3"/>
  <c r="E9" i="14" s="1"/>
  <c r="C15" i="3"/>
  <c r="D9" i="14" s="1"/>
  <c r="C6" i="3"/>
  <c r="C4" i="3"/>
  <c r="C2" i="3"/>
  <c r="AE11" i="4" l="1"/>
  <c r="AE10" i="4"/>
  <c r="R27" i="9"/>
  <c r="L33" i="8" s="1"/>
  <c r="R35" i="9"/>
  <c r="L41" i="8" s="1"/>
  <c r="R33" i="9"/>
  <c r="L39" i="8" s="1"/>
  <c r="S25" i="11"/>
  <c r="R25" i="11"/>
  <c r="L31" i="10" s="1"/>
  <c r="S27" i="11"/>
  <c r="R27" i="11"/>
  <c r="L33" i="10" s="1"/>
  <c r="S29" i="11"/>
  <c r="R29" i="11"/>
  <c r="L35" i="10" s="1"/>
  <c r="S30" i="11"/>
  <c r="T30" i="11" s="1"/>
  <c r="M36" i="10" s="1"/>
  <c r="R30" i="11"/>
  <c r="L36" i="10" s="1"/>
  <c r="S31" i="11"/>
  <c r="R31" i="11"/>
  <c r="L37" i="10" s="1"/>
  <c r="S34" i="11"/>
  <c r="T34" i="11" s="1"/>
  <c r="M40" i="10" s="1"/>
  <c r="R34" i="11"/>
  <c r="L40" i="10" s="1"/>
  <c r="S37" i="11"/>
  <c r="R37" i="11"/>
  <c r="L43" i="10" s="1"/>
  <c r="Z10" i="4"/>
  <c r="M29" i="9"/>
  <c r="R31" i="9"/>
  <c r="L37" i="8" s="1"/>
  <c r="M38" i="9"/>
  <c r="Z9" i="9"/>
  <c r="Z11" i="9"/>
  <c r="Z14" i="9"/>
  <c r="Z15" i="9"/>
  <c r="Z16" i="9"/>
  <c r="Z17" i="9"/>
  <c r="Z18" i="9"/>
  <c r="Z19" i="9"/>
  <c r="Z20" i="9"/>
  <c r="Z21" i="9"/>
  <c r="Z22" i="9"/>
  <c r="AA22" i="9" s="1"/>
  <c r="S28" i="8" s="1"/>
  <c r="Z23" i="9"/>
  <c r="Z24" i="9"/>
  <c r="Z25" i="9"/>
  <c r="Z26" i="9"/>
  <c r="AA26" i="9" s="1"/>
  <c r="S32" i="8" s="1"/>
  <c r="Z27" i="9"/>
  <c r="AA27" i="9" s="1"/>
  <c r="S33" i="8" s="1"/>
  <c r="Z28" i="9"/>
  <c r="AA28" i="9" s="1"/>
  <c r="S34" i="8" s="1"/>
  <c r="Z29" i="9"/>
  <c r="AA29" i="9" s="1"/>
  <c r="S35" i="8" s="1"/>
  <c r="Z30" i="9"/>
  <c r="AA30" i="9" s="1"/>
  <c r="S36" i="8" s="1"/>
  <c r="Z31" i="9"/>
  <c r="AA31" i="9" s="1"/>
  <c r="S37" i="8" s="1"/>
  <c r="Z32" i="9"/>
  <c r="AA32" i="9" s="1"/>
  <c r="S38" i="8" s="1"/>
  <c r="Z33" i="9"/>
  <c r="AA33" i="9" s="1"/>
  <c r="S39" i="8" s="1"/>
  <c r="Z34" i="9"/>
  <c r="AA34" i="9" s="1"/>
  <c r="S40" i="8" s="1"/>
  <c r="Z35" i="9"/>
  <c r="AA35" i="9" s="1"/>
  <c r="S41" i="8" s="1"/>
  <c r="Z36" i="9"/>
  <c r="AA36" i="9" s="1"/>
  <c r="S42" i="8" s="1"/>
  <c r="Z37" i="9"/>
  <c r="AA37" i="9" s="1"/>
  <c r="S43" i="8" s="1"/>
  <c r="Z38" i="9"/>
  <c r="AA38" i="9" s="1"/>
  <c r="S44" i="8" s="1"/>
  <c r="Z10" i="11"/>
  <c r="Z12" i="11"/>
  <c r="Z14" i="11"/>
  <c r="Z16" i="11"/>
  <c r="AA16" i="11" s="1"/>
  <c r="S22" i="10" s="1"/>
  <c r="Z10" i="13"/>
  <c r="Z12" i="13"/>
  <c r="AA12" i="13" s="1"/>
  <c r="S18" i="12" s="1"/>
  <c r="Z14" i="13"/>
  <c r="Z15" i="13"/>
  <c r="AA15" i="13" s="1"/>
  <c r="S21" i="12" s="1"/>
  <c r="Z16" i="13"/>
  <c r="Z17" i="13"/>
  <c r="Z18" i="13"/>
  <c r="Z19" i="13"/>
  <c r="Z20" i="13"/>
  <c r="Z21" i="13"/>
  <c r="AA21" i="13" s="1"/>
  <c r="S27" i="12" s="1"/>
  <c r="Z22" i="13"/>
  <c r="Z23" i="13"/>
  <c r="AA23" i="13" s="1"/>
  <c r="S29" i="12" s="1"/>
  <c r="Z24" i="13"/>
  <c r="Z25" i="13"/>
  <c r="Z26" i="13"/>
  <c r="AA26" i="13" s="1"/>
  <c r="S32" i="12" s="1"/>
  <c r="Z27" i="13"/>
  <c r="AA27" i="13" s="1"/>
  <c r="S33" i="12" s="1"/>
  <c r="Z28" i="13"/>
  <c r="Z29" i="13"/>
  <c r="AA29" i="13" s="1"/>
  <c r="S35" i="12" s="1"/>
  <c r="Z30" i="13"/>
  <c r="AA30" i="13" s="1"/>
  <c r="S36" i="12" s="1"/>
  <c r="Z31" i="13"/>
  <c r="AA31" i="13" s="1"/>
  <c r="S37" i="12" s="1"/>
  <c r="Z32" i="13"/>
  <c r="Z33" i="13"/>
  <c r="Z34" i="13"/>
  <c r="AA34" i="13" s="1"/>
  <c r="S40" i="12" s="1"/>
  <c r="Z35" i="13"/>
  <c r="AA35" i="13" s="1"/>
  <c r="S41" i="12" s="1"/>
  <c r="Z36" i="13"/>
  <c r="Z37" i="13"/>
  <c r="AA37" i="13" s="1"/>
  <c r="S43" i="12" s="1"/>
  <c r="Z38" i="13"/>
  <c r="AA38" i="13" s="1"/>
  <c r="S44" i="12" s="1"/>
  <c r="Z9" i="11"/>
  <c r="Z11" i="11"/>
  <c r="Z13" i="11"/>
  <c r="Z15" i="11"/>
  <c r="Z17" i="11"/>
  <c r="AA17" i="11" s="1"/>
  <c r="S23" i="10" s="1"/>
  <c r="Z18" i="11"/>
  <c r="Z19" i="11"/>
  <c r="AA19" i="11" s="1"/>
  <c r="S25" i="10" s="1"/>
  <c r="Z20" i="11"/>
  <c r="Z21" i="11"/>
  <c r="Z22" i="11"/>
  <c r="AA22" i="11" s="1"/>
  <c r="S28" i="10" s="1"/>
  <c r="Z23" i="11"/>
  <c r="AA23" i="11" s="1"/>
  <c r="S29" i="10" s="1"/>
  <c r="Z24" i="11"/>
  <c r="Z25" i="11"/>
  <c r="Z26" i="11"/>
  <c r="AA26" i="11" s="1"/>
  <c r="S32" i="10" s="1"/>
  <c r="Z27" i="11"/>
  <c r="AA27" i="11" s="1"/>
  <c r="S33" i="10" s="1"/>
  <c r="Z28" i="11"/>
  <c r="Z29" i="11"/>
  <c r="Z30" i="11"/>
  <c r="AA30" i="11" s="1"/>
  <c r="S36" i="10" s="1"/>
  <c r="Z31" i="11"/>
  <c r="AA31" i="11" s="1"/>
  <c r="S37" i="10" s="1"/>
  <c r="Z32" i="11"/>
  <c r="Z33" i="11"/>
  <c r="Z34" i="11"/>
  <c r="AA34" i="11" s="1"/>
  <c r="S40" i="10" s="1"/>
  <c r="Z35" i="11"/>
  <c r="AA35" i="11" s="1"/>
  <c r="S41" i="10" s="1"/>
  <c r="Z36" i="11"/>
  <c r="Z37" i="11"/>
  <c r="Z38" i="11"/>
  <c r="AA38" i="11" s="1"/>
  <c r="S44" i="10" s="1"/>
  <c r="R37" i="13"/>
  <c r="L43" i="12" s="1"/>
  <c r="Z9" i="13"/>
  <c r="Z11" i="13"/>
  <c r="Z13" i="13"/>
  <c r="Z11" i="4"/>
  <c r="R25" i="13"/>
  <c r="L31" i="12" s="1"/>
  <c r="R29" i="13"/>
  <c r="L35" i="12" s="1"/>
  <c r="R33" i="13"/>
  <c r="L39" i="12" s="1"/>
  <c r="Z12" i="9"/>
  <c r="AA14" i="13"/>
  <c r="S20" i="12" s="1"/>
  <c r="AA17" i="13"/>
  <c r="S23" i="12" s="1"/>
  <c r="AA18" i="13"/>
  <c r="S24" i="12" s="1"/>
  <c r="AA19" i="13"/>
  <c r="S25" i="12" s="1"/>
  <c r="AA20" i="13"/>
  <c r="S26" i="12" s="1"/>
  <c r="AA22" i="13"/>
  <c r="S28" i="12" s="1"/>
  <c r="AA24" i="13"/>
  <c r="S30" i="12" s="1"/>
  <c r="AA25" i="13"/>
  <c r="S31" i="12" s="1"/>
  <c r="AA28" i="13"/>
  <c r="S34" i="12" s="1"/>
  <c r="T30" i="13"/>
  <c r="M36" i="12" s="1"/>
  <c r="AA32" i="13"/>
  <c r="S38" i="12" s="1"/>
  <c r="AA33" i="13"/>
  <c r="S39" i="12" s="1"/>
  <c r="AA36" i="13"/>
  <c r="S42" i="12" s="1"/>
  <c r="T38" i="13"/>
  <c r="M44" i="12" s="1"/>
  <c r="S36" i="13"/>
  <c r="T36" i="13" s="1"/>
  <c r="M42" i="12" s="1"/>
  <c r="S28" i="13"/>
  <c r="T28" i="13" s="1"/>
  <c r="M34" i="12" s="1"/>
  <c r="Z13" i="9"/>
  <c r="AA13" i="13"/>
  <c r="S19" i="12" s="1"/>
  <c r="AE15" i="13"/>
  <c r="AF15" i="13" s="1"/>
  <c r="X21" i="12" s="1"/>
  <c r="AE21" i="13"/>
  <c r="AF21" i="13" s="1"/>
  <c r="X27" i="12" s="1"/>
  <c r="AE23" i="13"/>
  <c r="AF23" i="13" s="1"/>
  <c r="X29" i="12" s="1"/>
  <c r="AE26" i="13"/>
  <c r="AF26" i="13" s="1"/>
  <c r="X32" i="12" s="1"/>
  <c r="AE27" i="13"/>
  <c r="AF27" i="13" s="1"/>
  <c r="X33" i="12" s="1"/>
  <c r="AE29" i="13"/>
  <c r="AF29" i="13" s="1"/>
  <c r="X35" i="12" s="1"/>
  <c r="AE30" i="13"/>
  <c r="AF30" i="13" s="1"/>
  <c r="X36" i="12" s="1"/>
  <c r="AE34" i="13"/>
  <c r="AF34" i="13" s="1"/>
  <c r="X40" i="12" s="1"/>
  <c r="AE35" i="13"/>
  <c r="AF35" i="13" s="1"/>
  <c r="X41" i="12" s="1"/>
  <c r="AE37" i="13"/>
  <c r="AF37" i="13" s="1"/>
  <c r="X43" i="12" s="1"/>
  <c r="AE38" i="13"/>
  <c r="AF38" i="13" s="1"/>
  <c r="X44" i="12" s="1"/>
  <c r="S35" i="13"/>
  <c r="S31" i="13"/>
  <c r="S27" i="13"/>
  <c r="AE11" i="13"/>
  <c r="AE10" i="13"/>
  <c r="AF10" i="13" s="1"/>
  <c r="X16" i="12" s="1"/>
  <c r="AE9" i="13"/>
  <c r="AE11" i="9"/>
  <c r="AF11" i="9" s="1"/>
  <c r="X17" i="8" s="1"/>
  <c r="AE10" i="9"/>
  <c r="AE9" i="9"/>
  <c r="Z9" i="4"/>
  <c r="R23" i="13"/>
  <c r="L29" i="12" s="1"/>
  <c r="R11" i="13"/>
  <c r="S24" i="13"/>
  <c r="T24" i="13" s="1"/>
  <c r="M30" i="12" s="1"/>
  <c r="S22" i="13"/>
  <c r="T22" i="13" s="1"/>
  <c r="M28" i="12" s="1"/>
  <c r="AF12" i="9"/>
  <c r="X18" i="8" s="1"/>
  <c r="AA20" i="9"/>
  <c r="S26" i="8" s="1"/>
  <c r="AA24" i="9"/>
  <c r="S30" i="8" s="1"/>
  <c r="AA17" i="9"/>
  <c r="S23" i="8" s="1"/>
  <c r="AA23" i="9"/>
  <c r="S29" i="8" s="1"/>
  <c r="AA25" i="9"/>
  <c r="AM25" i="9" s="1"/>
  <c r="C10" i="9"/>
  <c r="D40" i="14"/>
  <c r="E10" i="9"/>
  <c r="F40" i="14"/>
  <c r="C11" i="9"/>
  <c r="D41" i="14"/>
  <c r="E11" i="9"/>
  <c r="F41" i="14"/>
  <c r="C12" i="9"/>
  <c r="D42" i="14"/>
  <c r="E12" i="9"/>
  <c r="F42" i="14"/>
  <c r="C13" i="9"/>
  <c r="D43" i="14"/>
  <c r="E13" i="9"/>
  <c r="F43" i="14"/>
  <c r="C14" i="9"/>
  <c r="D44" i="14"/>
  <c r="E14" i="9"/>
  <c r="F44" i="14"/>
  <c r="C15" i="9"/>
  <c r="D45" i="14"/>
  <c r="E15" i="9"/>
  <c r="F45" i="14"/>
  <c r="C16" i="9"/>
  <c r="D46" i="14"/>
  <c r="E16" i="9"/>
  <c r="F46" i="14"/>
  <c r="C17" i="9"/>
  <c r="D47" i="14"/>
  <c r="E17" i="9"/>
  <c r="F47" i="14"/>
  <c r="C18" i="9"/>
  <c r="D48" i="14"/>
  <c r="E18" i="9"/>
  <c r="F48" i="14"/>
  <c r="C19" i="9"/>
  <c r="D49" i="14"/>
  <c r="E19" i="9"/>
  <c r="F49" i="14"/>
  <c r="D10" i="9"/>
  <c r="E40" i="14"/>
  <c r="F10" i="9"/>
  <c r="G40" i="14"/>
  <c r="D11" i="9"/>
  <c r="E41" i="14"/>
  <c r="F11" i="9"/>
  <c r="G41" i="14"/>
  <c r="D12" i="9"/>
  <c r="E42" i="14"/>
  <c r="F12" i="9"/>
  <c r="G42" i="14"/>
  <c r="D13" i="9"/>
  <c r="E43" i="14"/>
  <c r="F13" i="9"/>
  <c r="G43" i="14"/>
  <c r="D14" i="9"/>
  <c r="E44" i="14"/>
  <c r="F14" i="9"/>
  <c r="G44" i="14"/>
  <c r="D15" i="9"/>
  <c r="E45" i="14"/>
  <c r="F15" i="9"/>
  <c r="G45" i="14"/>
  <c r="D16" i="9"/>
  <c r="E46" i="14"/>
  <c r="F16" i="9"/>
  <c r="G46" i="14"/>
  <c r="D17" i="9"/>
  <c r="E47" i="14"/>
  <c r="F17" i="9"/>
  <c r="G47" i="14"/>
  <c r="D18" i="9"/>
  <c r="E48" i="14"/>
  <c r="F18" i="9"/>
  <c r="G48" i="14"/>
  <c r="D19" i="9"/>
  <c r="E49" i="14"/>
  <c r="F19" i="9"/>
  <c r="G49" i="14"/>
  <c r="C10" i="11"/>
  <c r="D70" i="14"/>
  <c r="E10" i="11"/>
  <c r="F70" i="14"/>
  <c r="C11" i="11"/>
  <c r="D71" i="14"/>
  <c r="E11" i="11"/>
  <c r="F71" i="14"/>
  <c r="C12" i="11"/>
  <c r="D72" i="14"/>
  <c r="E12" i="11"/>
  <c r="F72" i="14"/>
  <c r="C13" i="11"/>
  <c r="D73" i="14"/>
  <c r="E13" i="11"/>
  <c r="F73" i="14"/>
  <c r="C14" i="11"/>
  <c r="D74" i="14"/>
  <c r="E14" i="11"/>
  <c r="F74" i="14"/>
  <c r="C15" i="11"/>
  <c r="D75" i="14"/>
  <c r="E15" i="11"/>
  <c r="F75" i="14"/>
  <c r="C16" i="11"/>
  <c r="D76" i="14"/>
  <c r="E16" i="11"/>
  <c r="F76" i="14"/>
  <c r="C17" i="11"/>
  <c r="D77" i="14"/>
  <c r="E17" i="11"/>
  <c r="F77" i="14"/>
  <c r="C18" i="11"/>
  <c r="D78" i="14"/>
  <c r="E18" i="11"/>
  <c r="F78" i="14"/>
  <c r="C19" i="11"/>
  <c r="D79" i="14"/>
  <c r="E19" i="11"/>
  <c r="F79" i="14"/>
  <c r="D10" i="13"/>
  <c r="E100" i="14"/>
  <c r="F10" i="13"/>
  <c r="G100" i="14"/>
  <c r="D11" i="13"/>
  <c r="E101" i="14"/>
  <c r="F11" i="13"/>
  <c r="G101" i="14"/>
  <c r="D12" i="13"/>
  <c r="E102" i="14"/>
  <c r="F12" i="13"/>
  <c r="G102" i="14"/>
  <c r="D13" i="13"/>
  <c r="E103" i="14"/>
  <c r="F13" i="13"/>
  <c r="G103" i="14"/>
  <c r="D14" i="13"/>
  <c r="E104" i="14"/>
  <c r="F14" i="13"/>
  <c r="G104" i="14"/>
  <c r="D15" i="13"/>
  <c r="E105" i="14"/>
  <c r="F15" i="13"/>
  <c r="G105" i="14"/>
  <c r="D16" i="13"/>
  <c r="E106" i="14"/>
  <c r="F16" i="13"/>
  <c r="G106" i="14"/>
  <c r="D17" i="13"/>
  <c r="E107" i="14"/>
  <c r="F17" i="13"/>
  <c r="G107" i="14"/>
  <c r="D18" i="13"/>
  <c r="E108" i="14"/>
  <c r="F18" i="13"/>
  <c r="G108" i="14"/>
  <c r="D19" i="13"/>
  <c r="E109" i="14"/>
  <c r="F19" i="13"/>
  <c r="G109" i="14"/>
  <c r="E121" i="14"/>
  <c r="D31" i="13"/>
  <c r="G121" i="14"/>
  <c r="F31" i="13"/>
  <c r="E122" i="14"/>
  <c r="D32" i="13"/>
  <c r="G122" i="14"/>
  <c r="F32" i="13"/>
  <c r="E123" i="14"/>
  <c r="D33" i="13"/>
  <c r="G123" i="14"/>
  <c r="F33" i="13"/>
  <c r="E124" i="14"/>
  <c r="D34" i="13"/>
  <c r="G124" i="14"/>
  <c r="F34" i="13"/>
  <c r="E125" i="14"/>
  <c r="D35" i="13"/>
  <c r="G125" i="14"/>
  <c r="F35" i="13"/>
  <c r="E126" i="14"/>
  <c r="D36" i="13"/>
  <c r="G126" i="14"/>
  <c r="F36" i="13"/>
  <c r="E127" i="14"/>
  <c r="D37" i="13"/>
  <c r="G127" i="14"/>
  <c r="F37" i="13"/>
  <c r="E128" i="14"/>
  <c r="D38" i="13"/>
  <c r="G128" i="14"/>
  <c r="F38" i="13"/>
  <c r="C20" i="9"/>
  <c r="E20" i="9"/>
  <c r="C21" i="9"/>
  <c r="E21" i="9"/>
  <c r="C22" i="9"/>
  <c r="E22" i="9"/>
  <c r="C23" i="9"/>
  <c r="E23" i="9"/>
  <c r="C24" i="9"/>
  <c r="E24" i="9"/>
  <c r="C25" i="9"/>
  <c r="E25" i="9"/>
  <c r="C26" i="9"/>
  <c r="E26" i="9"/>
  <c r="C27" i="9"/>
  <c r="E27" i="9"/>
  <c r="C28" i="9"/>
  <c r="E28" i="9"/>
  <c r="C29" i="9"/>
  <c r="E29" i="9"/>
  <c r="C30" i="9"/>
  <c r="E30" i="9"/>
  <c r="C31" i="9"/>
  <c r="E31" i="9"/>
  <c r="C32" i="9"/>
  <c r="E32" i="9"/>
  <c r="C33" i="9"/>
  <c r="E33" i="9"/>
  <c r="C34" i="9"/>
  <c r="E34" i="9"/>
  <c r="C35" i="9"/>
  <c r="E35" i="9"/>
  <c r="C36" i="9"/>
  <c r="E36" i="9"/>
  <c r="C37" i="9"/>
  <c r="E37" i="9"/>
  <c r="C38" i="9"/>
  <c r="E38" i="9"/>
  <c r="C20" i="11"/>
  <c r="E20" i="11"/>
  <c r="C21" i="11"/>
  <c r="E21" i="11"/>
  <c r="C22" i="11"/>
  <c r="E22" i="11"/>
  <c r="C23" i="11"/>
  <c r="E23" i="11"/>
  <c r="C24" i="11"/>
  <c r="E24" i="11"/>
  <c r="C25" i="11"/>
  <c r="E25" i="11"/>
  <c r="C26" i="11"/>
  <c r="E26" i="11"/>
  <c r="C27" i="11"/>
  <c r="E27" i="11"/>
  <c r="C28" i="11"/>
  <c r="E28" i="11"/>
  <c r="C29" i="11"/>
  <c r="E29" i="11"/>
  <c r="C30" i="11"/>
  <c r="E30" i="11"/>
  <c r="C31" i="11"/>
  <c r="E31" i="11"/>
  <c r="C32" i="11"/>
  <c r="E32" i="11"/>
  <c r="C33" i="11"/>
  <c r="E33" i="11"/>
  <c r="C34" i="11"/>
  <c r="E34" i="11"/>
  <c r="C35" i="11"/>
  <c r="E35" i="11"/>
  <c r="C36" i="11"/>
  <c r="E36" i="11"/>
  <c r="C37" i="11"/>
  <c r="E37" i="11"/>
  <c r="C38" i="11"/>
  <c r="E38" i="11"/>
  <c r="D20" i="13"/>
  <c r="F20" i="13"/>
  <c r="D21" i="13"/>
  <c r="F21" i="13"/>
  <c r="D22" i="13"/>
  <c r="F22" i="13"/>
  <c r="D23" i="13"/>
  <c r="F23" i="13"/>
  <c r="D24" i="13"/>
  <c r="F24" i="13"/>
  <c r="D25" i="13"/>
  <c r="F25" i="13"/>
  <c r="F26" i="13"/>
  <c r="F27" i="13"/>
  <c r="F28" i="13"/>
  <c r="F29" i="13"/>
  <c r="F30" i="13"/>
  <c r="D10" i="11"/>
  <c r="E70" i="14"/>
  <c r="F10" i="11"/>
  <c r="G70" i="14"/>
  <c r="D11" i="11"/>
  <c r="E71" i="14"/>
  <c r="F11" i="11"/>
  <c r="G71" i="14"/>
  <c r="D12" i="11"/>
  <c r="E72" i="14"/>
  <c r="F12" i="11"/>
  <c r="G72" i="14"/>
  <c r="D13" i="11"/>
  <c r="E73" i="14"/>
  <c r="F13" i="11"/>
  <c r="G73" i="14"/>
  <c r="D14" i="11"/>
  <c r="E74" i="14"/>
  <c r="F14" i="11"/>
  <c r="G74" i="14"/>
  <c r="D15" i="11"/>
  <c r="E75" i="14"/>
  <c r="F15" i="11"/>
  <c r="G75" i="14"/>
  <c r="D16" i="11"/>
  <c r="E76" i="14"/>
  <c r="F16" i="11"/>
  <c r="G76" i="14"/>
  <c r="D17" i="11"/>
  <c r="E77" i="14"/>
  <c r="F17" i="11"/>
  <c r="G77" i="14"/>
  <c r="D18" i="11"/>
  <c r="E78" i="14"/>
  <c r="F18" i="11"/>
  <c r="G78" i="14"/>
  <c r="D19" i="11"/>
  <c r="E79" i="14"/>
  <c r="F19" i="11"/>
  <c r="G79" i="14"/>
  <c r="C10" i="13"/>
  <c r="D100" i="14"/>
  <c r="E10" i="13"/>
  <c r="F100" i="14"/>
  <c r="C11" i="13"/>
  <c r="D101" i="14"/>
  <c r="E11" i="13"/>
  <c r="F101" i="14"/>
  <c r="C12" i="13"/>
  <c r="D102" i="14"/>
  <c r="E12" i="13"/>
  <c r="F102" i="14"/>
  <c r="C13" i="13"/>
  <c r="D103" i="14"/>
  <c r="E13" i="13"/>
  <c r="F103" i="14"/>
  <c r="C14" i="13"/>
  <c r="D104" i="14"/>
  <c r="E14" i="13"/>
  <c r="F104" i="14"/>
  <c r="C15" i="13"/>
  <c r="D105" i="14"/>
  <c r="E15" i="13"/>
  <c r="F105" i="14"/>
  <c r="C16" i="13"/>
  <c r="D106" i="14"/>
  <c r="E16" i="13"/>
  <c r="F106" i="14"/>
  <c r="C17" i="13"/>
  <c r="D107" i="14"/>
  <c r="E17" i="13"/>
  <c r="F107" i="14"/>
  <c r="C18" i="13"/>
  <c r="D108" i="14"/>
  <c r="E18" i="13"/>
  <c r="F108" i="14"/>
  <c r="C19" i="13"/>
  <c r="D109" i="14"/>
  <c r="E19" i="13"/>
  <c r="F109" i="14"/>
  <c r="D116" i="14"/>
  <c r="C26" i="13"/>
  <c r="F116" i="14"/>
  <c r="E26" i="13"/>
  <c r="C27" i="13"/>
  <c r="D117" i="14"/>
  <c r="E27" i="13"/>
  <c r="F117" i="14"/>
  <c r="D118" i="14"/>
  <c r="C28" i="13"/>
  <c r="F118" i="14"/>
  <c r="E28" i="13"/>
  <c r="C29" i="13"/>
  <c r="D119" i="14"/>
  <c r="E29" i="13"/>
  <c r="F119" i="14"/>
  <c r="D120" i="14"/>
  <c r="C30" i="13"/>
  <c r="F120" i="14"/>
  <c r="E30" i="13"/>
  <c r="C31" i="13"/>
  <c r="D121" i="14"/>
  <c r="E31" i="13"/>
  <c r="F121" i="14"/>
  <c r="D122" i="14"/>
  <c r="C32" i="13"/>
  <c r="F122" i="14"/>
  <c r="E32" i="13"/>
  <c r="C33" i="13"/>
  <c r="D123" i="14"/>
  <c r="E33" i="13"/>
  <c r="F123" i="14"/>
  <c r="D124" i="14"/>
  <c r="C34" i="13"/>
  <c r="F124" i="14"/>
  <c r="E34" i="13"/>
  <c r="C35" i="13"/>
  <c r="D125" i="14"/>
  <c r="E35" i="13"/>
  <c r="F125" i="14"/>
  <c r="D126" i="14"/>
  <c r="C36" i="13"/>
  <c r="F126" i="14"/>
  <c r="E36" i="13"/>
  <c r="C37" i="13"/>
  <c r="D127" i="14"/>
  <c r="E37" i="13"/>
  <c r="F127" i="14"/>
  <c r="D128" i="14"/>
  <c r="C38" i="13"/>
  <c r="F128" i="14"/>
  <c r="E38" i="13"/>
  <c r="D20" i="9"/>
  <c r="F20" i="9"/>
  <c r="D21" i="9"/>
  <c r="F21" i="9"/>
  <c r="D22" i="9"/>
  <c r="F22" i="9"/>
  <c r="D23" i="9"/>
  <c r="F23" i="9"/>
  <c r="D24" i="9"/>
  <c r="F24" i="9"/>
  <c r="D25" i="9"/>
  <c r="F25" i="9"/>
  <c r="D26" i="9"/>
  <c r="F26" i="9"/>
  <c r="D27" i="9"/>
  <c r="F27" i="9"/>
  <c r="D28" i="9"/>
  <c r="F28" i="9"/>
  <c r="D29" i="9"/>
  <c r="F29" i="9"/>
  <c r="D30" i="9"/>
  <c r="F30" i="9"/>
  <c r="D31" i="9"/>
  <c r="F31" i="9"/>
  <c r="D32" i="9"/>
  <c r="F32" i="9"/>
  <c r="D33" i="9"/>
  <c r="F33" i="9"/>
  <c r="D34" i="9"/>
  <c r="F34" i="9"/>
  <c r="D35" i="9"/>
  <c r="F35" i="9"/>
  <c r="D36" i="9"/>
  <c r="F36" i="9"/>
  <c r="D37" i="9"/>
  <c r="F37" i="9"/>
  <c r="D38" i="9"/>
  <c r="F38" i="9"/>
  <c r="D20" i="11"/>
  <c r="F20" i="11"/>
  <c r="D21" i="11"/>
  <c r="F21" i="11"/>
  <c r="D22" i="11"/>
  <c r="F22" i="11"/>
  <c r="D23" i="11"/>
  <c r="F23" i="11"/>
  <c r="D24" i="11"/>
  <c r="F24" i="11"/>
  <c r="D25" i="11"/>
  <c r="F25" i="11"/>
  <c r="D26" i="11"/>
  <c r="F26" i="11"/>
  <c r="D27" i="11"/>
  <c r="F27" i="11"/>
  <c r="D28" i="11"/>
  <c r="F28" i="11"/>
  <c r="D29" i="11"/>
  <c r="F29" i="11"/>
  <c r="D30" i="11"/>
  <c r="F30" i="11"/>
  <c r="D31" i="11"/>
  <c r="F31" i="11"/>
  <c r="D32" i="11"/>
  <c r="F32" i="11"/>
  <c r="D33" i="11"/>
  <c r="F33" i="11"/>
  <c r="D34" i="11"/>
  <c r="F34" i="11"/>
  <c r="D35" i="11"/>
  <c r="F35" i="11"/>
  <c r="D36" i="11"/>
  <c r="F36" i="11"/>
  <c r="D37" i="11"/>
  <c r="F37" i="11"/>
  <c r="D38" i="11"/>
  <c r="F38" i="11"/>
  <c r="C20" i="13"/>
  <c r="E20" i="13"/>
  <c r="C21" i="13"/>
  <c r="E21" i="13"/>
  <c r="C22" i="13"/>
  <c r="E22" i="13"/>
  <c r="C23" i="13"/>
  <c r="E23" i="13"/>
  <c r="C24" i="13"/>
  <c r="E24" i="13"/>
  <c r="C25" i="13"/>
  <c r="E25" i="13"/>
  <c r="D26" i="13"/>
  <c r="D27" i="13"/>
  <c r="D28" i="13"/>
  <c r="D29" i="13"/>
  <c r="D30" i="13"/>
  <c r="G99" i="14"/>
  <c r="E99" i="14"/>
  <c r="F99" i="14"/>
  <c r="D99" i="14"/>
  <c r="G69" i="14"/>
  <c r="E69" i="14"/>
  <c r="F69" i="14"/>
  <c r="D69" i="14"/>
  <c r="G39" i="14"/>
  <c r="E39" i="14"/>
  <c r="F39" i="14"/>
  <c r="D39" i="14"/>
  <c r="AF9" i="13"/>
  <c r="X15" i="12" s="1"/>
  <c r="AF11" i="13"/>
  <c r="X17" i="12" s="1"/>
  <c r="N15" i="13"/>
  <c r="O15" i="13" s="1"/>
  <c r="M9" i="13"/>
  <c r="M11" i="13"/>
  <c r="M12" i="13"/>
  <c r="M13" i="13"/>
  <c r="M14" i="13"/>
  <c r="M16" i="13"/>
  <c r="AN35" i="13"/>
  <c r="AN31" i="13"/>
  <c r="AM26" i="13"/>
  <c r="AN23" i="13"/>
  <c r="AM35" i="13"/>
  <c r="AN34" i="13"/>
  <c r="AM31" i="13"/>
  <c r="AN30" i="13"/>
  <c r="AM27" i="13"/>
  <c r="AN26" i="13"/>
  <c r="AM23" i="13"/>
  <c r="AP37" i="13"/>
  <c r="AP35" i="13"/>
  <c r="AP33" i="13"/>
  <c r="AP31" i="13"/>
  <c r="AP29" i="13"/>
  <c r="AP27" i="13"/>
  <c r="AP25" i="13"/>
  <c r="AP23" i="13"/>
  <c r="AP21" i="13"/>
  <c r="AP19" i="13"/>
  <c r="AP17" i="13"/>
  <c r="AP38" i="13"/>
  <c r="AP36" i="13"/>
  <c r="AP34" i="13"/>
  <c r="AP32" i="13"/>
  <c r="AP30" i="13"/>
  <c r="AP28" i="13"/>
  <c r="AP26" i="13"/>
  <c r="AP24" i="13"/>
  <c r="AP22" i="13"/>
  <c r="AP20" i="13"/>
  <c r="AP18" i="13"/>
  <c r="AP16" i="13"/>
  <c r="N20" i="13"/>
  <c r="O20" i="13" s="1"/>
  <c r="N27" i="13"/>
  <c r="O27" i="13" s="1"/>
  <c r="N30" i="13"/>
  <c r="O30" i="13" s="1"/>
  <c r="N33" i="13"/>
  <c r="O33" i="13"/>
  <c r="AO9" i="13"/>
  <c r="AP10" i="13"/>
  <c r="AP12" i="13"/>
  <c r="AO13" i="13"/>
  <c r="AP14" i="13"/>
  <c r="AM15" i="13"/>
  <c r="M21" i="13"/>
  <c r="M22" i="13"/>
  <c r="M23" i="13"/>
  <c r="M24" i="13"/>
  <c r="M31" i="13"/>
  <c r="M34" i="13"/>
  <c r="M36" i="13"/>
  <c r="M37" i="13"/>
  <c r="AK36" i="13"/>
  <c r="AK34" i="13"/>
  <c r="AK32" i="13"/>
  <c r="AK28" i="13"/>
  <c r="AK26" i="13"/>
  <c r="AK22" i="13"/>
  <c r="AL36" i="13"/>
  <c r="AL34" i="13"/>
  <c r="AL32" i="13"/>
  <c r="AL28" i="13"/>
  <c r="AL26" i="13"/>
  <c r="AL22" i="13"/>
  <c r="AO36" i="13"/>
  <c r="AO34" i="13"/>
  <c r="AO32" i="13"/>
  <c r="AO28" i="13"/>
  <c r="AO26" i="13"/>
  <c r="AO24" i="13"/>
  <c r="AO22" i="13"/>
  <c r="AO20" i="13"/>
  <c r="AO18" i="13"/>
  <c r="AO16" i="13"/>
  <c r="AO37" i="13"/>
  <c r="AO33" i="13"/>
  <c r="AO31" i="13"/>
  <c r="AO29" i="13"/>
  <c r="AO25" i="13"/>
  <c r="AO21" i="13"/>
  <c r="AO19" i="13"/>
  <c r="AO17" i="13"/>
  <c r="N25" i="13"/>
  <c r="O25" i="13" s="1"/>
  <c r="N32" i="13"/>
  <c r="O32" i="13" s="1"/>
  <c r="N35" i="13"/>
  <c r="O35" i="13" s="1"/>
  <c r="N38" i="13"/>
  <c r="O38" i="13" s="1"/>
  <c r="AP9" i="13"/>
  <c r="AP11" i="13"/>
  <c r="AO12" i="13"/>
  <c r="AP13" i="13"/>
  <c r="AO14" i="13"/>
  <c r="AP15" i="13"/>
  <c r="AA16" i="13"/>
  <c r="AM16" i="13" s="1"/>
  <c r="M17" i="13"/>
  <c r="M18" i="13"/>
  <c r="M19" i="13"/>
  <c r="M26" i="13"/>
  <c r="M28" i="13"/>
  <c r="M29" i="13"/>
  <c r="R20" i="13"/>
  <c r="L26" i="12" s="1"/>
  <c r="R22" i="13"/>
  <c r="L28" i="12" s="1"/>
  <c r="T23" i="13"/>
  <c r="R24" i="13"/>
  <c r="L30" i="12" s="1"/>
  <c r="T25" i="13"/>
  <c r="R26" i="13"/>
  <c r="L32" i="12" s="1"/>
  <c r="T27" i="13"/>
  <c r="R28" i="13"/>
  <c r="L34" i="12" s="1"/>
  <c r="T29" i="13"/>
  <c r="R30" i="13"/>
  <c r="L36" i="12" s="1"/>
  <c r="T31" i="13"/>
  <c r="P32" i="13"/>
  <c r="R32" i="13"/>
  <c r="L38" i="12" s="1"/>
  <c r="T33" i="13"/>
  <c r="R34" i="13"/>
  <c r="L40" i="12" s="1"/>
  <c r="T35" i="13"/>
  <c r="R36" i="13"/>
  <c r="L42" i="12" s="1"/>
  <c r="T37" i="13"/>
  <c r="P38" i="13"/>
  <c r="R38" i="13"/>
  <c r="L44" i="12" s="1"/>
  <c r="P27" i="13"/>
  <c r="P33" i="13"/>
  <c r="M23" i="11"/>
  <c r="T25" i="11"/>
  <c r="M31" i="10" s="1"/>
  <c r="M27" i="11"/>
  <c r="N27" i="11" s="1"/>
  <c r="T29" i="11"/>
  <c r="M31" i="11"/>
  <c r="T33" i="11"/>
  <c r="M35" i="11"/>
  <c r="N35" i="11" s="1"/>
  <c r="T37" i="11"/>
  <c r="AP9" i="11"/>
  <c r="M10" i="11"/>
  <c r="N10" i="11" s="1"/>
  <c r="AP11" i="11"/>
  <c r="M12" i="11"/>
  <c r="N12" i="11" s="1"/>
  <c r="M14" i="11"/>
  <c r="N14" i="11" s="1"/>
  <c r="AA15" i="11"/>
  <c r="S21" i="10" s="1"/>
  <c r="M16" i="11"/>
  <c r="N16" i="11" s="1"/>
  <c r="O16" i="11" s="1"/>
  <c r="M17" i="11"/>
  <c r="N17" i="11" s="1"/>
  <c r="AA18" i="11"/>
  <c r="S24" i="10" s="1"/>
  <c r="M19" i="11"/>
  <c r="N19" i="11" s="1"/>
  <c r="O19" i="11" s="1"/>
  <c r="AA20" i="11"/>
  <c r="S26" i="10" s="1"/>
  <c r="M21" i="11"/>
  <c r="N21" i="11" s="1"/>
  <c r="AA21" i="11"/>
  <c r="S27" i="10" s="1"/>
  <c r="T23" i="11"/>
  <c r="M29" i="10" s="1"/>
  <c r="R24" i="11"/>
  <c r="L30" i="10" s="1"/>
  <c r="AA24" i="11"/>
  <c r="S30" i="10" s="1"/>
  <c r="M25" i="11"/>
  <c r="AA25" i="11"/>
  <c r="T27" i="11"/>
  <c r="M33" i="10" s="1"/>
  <c r="R28" i="11"/>
  <c r="L34" i="10" s="1"/>
  <c r="AA28" i="11"/>
  <c r="S34" i="10" s="1"/>
  <c r="M29" i="11"/>
  <c r="N29" i="11" s="1"/>
  <c r="AA29" i="11"/>
  <c r="S35" i="10" s="1"/>
  <c r="T31" i="11"/>
  <c r="AL31" i="11" s="1"/>
  <c r="AA32" i="11"/>
  <c r="S38" i="10" s="1"/>
  <c r="M33" i="11"/>
  <c r="N33" i="11" s="1"/>
  <c r="AA33" i="11"/>
  <c r="S39" i="10" s="1"/>
  <c r="T35" i="11"/>
  <c r="M41" i="10" s="1"/>
  <c r="AA36" i="11"/>
  <c r="S42" i="10" s="1"/>
  <c r="M37" i="11"/>
  <c r="N37" i="11" s="1"/>
  <c r="AA37" i="11"/>
  <c r="S43" i="10" s="1"/>
  <c r="N23" i="11"/>
  <c r="O23" i="11" s="1"/>
  <c r="N31" i="11"/>
  <c r="O31" i="11" s="1"/>
  <c r="AF11" i="11"/>
  <c r="M13" i="11"/>
  <c r="M15" i="11"/>
  <c r="N25" i="11"/>
  <c r="O25" i="11" s="1"/>
  <c r="M9" i="11"/>
  <c r="M11" i="11"/>
  <c r="AO38" i="11"/>
  <c r="AO36" i="11"/>
  <c r="AO34" i="11"/>
  <c r="AO32" i="11"/>
  <c r="AO30" i="11"/>
  <c r="AO28" i="11"/>
  <c r="AO26" i="11"/>
  <c r="AO24" i="11"/>
  <c r="AO22" i="11"/>
  <c r="AO20" i="11"/>
  <c r="AO18" i="11"/>
  <c r="AO16" i="11"/>
  <c r="AP37" i="11"/>
  <c r="AP35" i="11"/>
  <c r="AP33" i="11"/>
  <c r="AP31" i="11"/>
  <c r="AP29" i="11"/>
  <c r="AP27" i="11"/>
  <c r="AP25" i="11"/>
  <c r="AP23" i="11"/>
  <c r="AP21" i="11"/>
  <c r="AP19" i="11"/>
  <c r="AP17" i="11"/>
  <c r="AF9" i="11"/>
  <c r="X15" i="10" s="1"/>
  <c r="AO9" i="11"/>
  <c r="AP10" i="11"/>
  <c r="AP12" i="11"/>
  <c r="AO13" i="11"/>
  <c r="AP14" i="11"/>
  <c r="AO15" i="11"/>
  <c r="AN16" i="11"/>
  <c r="M18" i="11"/>
  <c r="AP18" i="11"/>
  <c r="AO19" i="11"/>
  <c r="M22" i="11"/>
  <c r="R22" i="11"/>
  <c r="L28" i="10" s="1"/>
  <c r="AL22" i="11"/>
  <c r="AP22" i="11"/>
  <c r="AO23" i="11"/>
  <c r="M26" i="11"/>
  <c r="R26" i="11"/>
  <c r="L32" i="10" s="1"/>
  <c r="AL26" i="11"/>
  <c r="AP26" i="11"/>
  <c r="AK27" i="11"/>
  <c r="AO27" i="11"/>
  <c r="M30" i="11"/>
  <c r="AL30" i="11"/>
  <c r="AP30" i="11"/>
  <c r="AO31" i="11"/>
  <c r="M34" i="11"/>
  <c r="AL34" i="11"/>
  <c r="AP34" i="11"/>
  <c r="AO35" i="11"/>
  <c r="M38" i="11"/>
  <c r="R38" i="11"/>
  <c r="L44" i="10" s="1"/>
  <c r="AP38" i="11"/>
  <c r="AK38" i="11"/>
  <c r="AL37" i="11"/>
  <c r="AK36" i="11"/>
  <c r="AK34" i="11"/>
  <c r="AL33" i="11"/>
  <c r="AK32" i="11"/>
  <c r="AK30" i="11"/>
  <c r="AL29" i="11"/>
  <c r="AK28" i="11"/>
  <c r="AL27" i="11"/>
  <c r="AK26" i="11"/>
  <c r="AL25" i="11"/>
  <c r="AK24" i="11"/>
  <c r="AK22" i="11"/>
  <c r="AO10" i="11"/>
  <c r="AO12" i="11"/>
  <c r="AP13" i="11"/>
  <c r="AO14" i="11"/>
  <c r="AP15" i="11"/>
  <c r="AM16" i="11"/>
  <c r="AP16" i="11"/>
  <c r="AO17" i="11"/>
  <c r="M20" i="11"/>
  <c r="AP20" i="11"/>
  <c r="AO21" i="11"/>
  <c r="M24" i="11"/>
  <c r="AL24" i="11"/>
  <c r="AP24" i="11"/>
  <c r="AK25" i="11"/>
  <c r="AO25" i="11"/>
  <c r="M28" i="11"/>
  <c r="AL28" i="11"/>
  <c r="AP28" i="11"/>
  <c r="AO29" i="11"/>
  <c r="AN30" i="11"/>
  <c r="M32" i="11"/>
  <c r="R32" i="11"/>
  <c r="L38" i="10" s="1"/>
  <c r="AL32" i="11"/>
  <c r="AP32" i="11"/>
  <c r="AO33" i="11"/>
  <c r="M36" i="11"/>
  <c r="R36" i="11"/>
  <c r="L42" i="10" s="1"/>
  <c r="AL36" i="11"/>
  <c r="AP36" i="11"/>
  <c r="AO37" i="11"/>
  <c r="AN38" i="11"/>
  <c r="P25" i="11"/>
  <c r="N10" i="9"/>
  <c r="O10" i="9" s="1"/>
  <c r="M9" i="9"/>
  <c r="M11" i="9"/>
  <c r="M12" i="9"/>
  <c r="M13" i="9"/>
  <c r="M14" i="9"/>
  <c r="M15" i="9"/>
  <c r="M16" i="9"/>
  <c r="AN37" i="9"/>
  <c r="AN35" i="9"/>
  <c r="AM34" i="9"/>
  <c r="AN33" i="9"/>
  <c r="AM30" i="9"/>
  <c r="AN29" i="9"/>
  <c r="AN27" i="9"/>
  <c r="AM22" i="9"/>
  <c r="AN17" i="9"/>
  <c r="AM35" i="9"/>
  <c r="AN34" i="9"/>
  <c r="AM33" i="9"/>
  <c r="AM31" i="9"/>
  <c r="AM29" i="9"/>
  <c r="AM27" i="9"/>
  <c r="AN26" i="9"/>
  <c r="AM17" i="9"/>
  <c r="AP37" i="9"/>
  <c r="AP35" i="9"/>
  <c r="AP33" i="9"/>
  <c r="AP31" i="9"/>
  <c r="AP29" i="9"/>
  <c r="AP27" i="9"/>
  <c r="AP25" i="9"/>
  <c r="AP23" i="9"/>
  <c r="AP21" i="9"/>
  <c r="AP19" i="9"/>
  <c r="AP17" i="9"/>
  <c r="AP38" i="9"/>
  <c r="AP36" i="9"/>
  <c r="AP34" i="9"/>
  <c r="AP32" i="9"/>
  <c r="AP30" i="9"/>
  <c r="AP28" i="9"/>
  <c r="AP26" i="9"/>
  <c r="AP24" i="9"/>
  <c r="AP22" i="9"/>
  <c r="AP20" i="9"/>
  <c r="AP18" i="9"/>
  <c r="N17" i="9"/>
  <c r="O17" i="9" s="1"/>
  <c r="N29" i="9"/>
  <c r="O29" i="9" s="1"/>
  <c r="AF9" i="9"/>
  <c r="X15" i="8" s="1"/>
  <c r="AP10" i="9"/>
  <c r="AO11" i="9"/>
  <c r="AP12" i="9"/>
  <c r="AO13" i="9"/>
  <c r="AP14" i="9"/>
  <c r="AP16" i="9"/>
  <c r="M18" i="9"/>
  <c r="M19" i="9"/>
  <c r="M20" i="9"/>
  <c r="M30" i="9"/>
  <c r="M31" i="9"/>
  <c r="M32" i="9"/>
  <c r="M33" i="9"/>
  <c r="M34" i="9"/>
  <c r="M35" i="9"/>
  <c r="M36" i="9"/>
  <c r="M37" i="9"/>
  <c r="AK38" i="9"/>
  <c r="AK36" i="9"/>
  <c r="AK34" i="9"/>
  <c r="AK32" i="9"/>
  <c r="AK30" i="9"/>
  <c r="AK28" i="9"/>
  <c r="AK26" i="9"/>
  <c r="AL38" i="9"/>
  <c r="AL36" i="9"/>
  <c r="AL34" i="9"/>
  <c r="AL32" i="9"/>
  <c r="AL30" i="9"/>
  <c r="AL28" i="9"/>
  <c r="AL26" i="9"/>
  <c r="AO38" i="9"/>
  <c r="AO36" i="9"/>
  <c r="AO34" i="9"/>
  <c r="AO32" i="9"/>
  <c r="AO30" i="9"/>
  <c r="AO28" i="9"/>
  <c r="AO26" i="9"/>
  <c r="AO24" i="9"/>
  <c r="AO22" i="9"/>
  <c r="AO20" i="9"/>
  <c r="AO18" i="9"/>
  <c r="AO16" i="9"/>
  <c r="AO37" i="9"/>
  <c r="AO35" i="9"/>
  <c r="AO33" i="9"/>
  <c r="AO31" i="9"/>
  <c r="AO29" i="9"/>
  <c r="AO27" i="9"/>
  <c r="AO25" i="9"/>
  <c r="AO23" i="9"/>
  <c r="AO21" i="9"/>
  <c r="AO19" i="9"/>
  <c r="AO17" i="9"/>
  <c r="N21" i="9"/>
  <c r="O21" i="9" s="1"/>
  <c r="N38" i="9"/>
  <c r="O38" i="9" s="1"/>
  <c r="AP9" i="9"/>
  <c r="AP11" i="9"/>
  <c r="AO12" i="9"/>
  <c r="AP13" i="9"/>
  <c r="AO14" i="9"/>
  <c r="AP15" i="9"/>
  <c r="M22" i="9"/>
  <c r="M23" i="9"/>
  <c r="M24" i="9"/>
  <c r="M25" i="9"/>
  <c r="M26" i="9"/>
  <c r="M27" i="9"/>
  <c r="M28" i="9"/>
  <c r="R26" i="9"/>
  <c r="L32" i="8" s="1"/>
  <c r="T27" i="9"/>
  <c r="R28" i="9"/>
  <c r="L34" i="8" s="1"/>
  <c r="T29" i="9"/>
  <c r="R30" i="9"/>
  <c r="L36" i="8" s="1"/>
  <c r="T31" i="9"/>
  <c r="R32" i="9"/>
  <c r="L38" i="8" s="1"/>
  <c r="T33" i="9"/>
  <c r="R34" i="9"/>
  <c r="L40" i="8" s="1"/>
  <c r="T35" i="9"/>
  <c r="R36" i="9"/>
  <c r="L42" i="8" s="1"/>
  <c r="T37" i="9"/>
  <c r="R38" i="9"/>
  <c r="L44" i="8" s="1"/>
  <c r="P29" i="9"/>
  <c r="W12" i="4"/>
  <c r="X12" i="4"/>
  <c r="Y12" i="4"/>
  <c r="W13" i="4"/>
  <c r="X13" i="4"/>
  <c r="Y13" i="4"/>
  <c r="W14" i="4"/>
  <c r="X14" i="4"/>
  <c r="Y14" i="4"/>
  <c r="W15" i="4"/>
  <c r="X15" i="4"/>
  <c r="Y15" i="4"/>
  <c r="W16" i="4"/>
  <c r="X16" i="4"/>
  <c r="Y16" i="4"/>
  <c r="W17" i="4"/>
  <c r="X17" i="4"/>
  <c r="Y17" i="4"/>
  <c r="W18" i="4"/>
  <c r="X18" i="4"/>
  <c r="Y18" i="4"/>
  <c r="W19" i="4"/>
  <c r="X19" i="4"/>
  <c r="Y19" i="4"/>
  <c r="W20" i="4"/>
  <c r="X20" i="4"/>
  <c r="Y20" i="4"/>
  <c r="W21" i="4"/>
  <c r="X21" i="4"/>
  <c r="Y21" i="4"/>
  <c r="W22" i="4"/>
  <c r="X22" i="4"/>
  <c r="Y22" i="4"/>
  <c r="W23" i="4"/>
  <c r="X23" i="4"/>
  <c r="Y23" i="4"/>
  <c r="AC13" i="4"/>
  <c r="AE13" i="4" s="1"/>
  <c r="AC14" i="4"/>
  <c r="AE14" i="4" s="1"/>
  <c r="AC15" i="4"/>
  <c r="AE15" i="4" s="1"/>
  <c r="AC16" i="4"/>
  <c r="AE16" i="4" s="1"/>
  <c r="AC17" i="4"/>
  <c r="AE17" i="4" s="1"/>
  <c r="AA21" i="9" l="1"/>
  <c r="AM21" i="9" s="1"/>
  <c r="AA19" i="9"/>
  <c r="S25" i="8" s="1"/>
  <c r="AA18" i="9"/>
  <c r="AM18" i="9" s="1"/>
  <c r="AA15" i="9"/>
  <c r="S21" i="8" s="1"/>
  <c r="AA16" i="9"/>
  <c r="S22" i="8" s="1"/>
  <c r="AA12" i="9"/>
  <c r="S18" i="8" s="1"/>
  <c r="AA13" i="9"/>
  <c r="AN13" i="9" s="1"/>
  <c r="AA14" i="9"/>
  <c r="AN20" i="9"/>
  <c r="AM37" i="9"/>
  <c r="AA10" i="9"/>
  <c r="S16" i="8" s="1"/>
  <c r="AA9" i="9"/>
  <c r="S15" i="8" s="1"/>
  <c r="AN22" i="9"/>
  <c r="AN30" i="9"/>
  <c r="AR30" i="9" s="1"/>
  <c r="AN38" i="9"/>
  <c r="AR38" i="9" s="1"/>
  <c r="AM26" i="9"/>
  <c r="AQ26" i="9" s="1"/>
  <c r="AM38" i="9"/>
  <c r="AQ38" i="9" s="1"/>
  <c r="AA11" i="9"/>
  <c r="AN31" i="9"/>
  <c r="AN28" i="9"/>
  <c r="AR28" i="9" s="1"/>
  <c r="AN32" i="9"/>
  <c r="AR32" i="9" s="1"/>
  <c r="AN36" i="9"/>
  <c r="AR36" i="9" s="1"/>
  <c r="AM28" i="9"/>
  <c r="AQ28" i="9" s="1"/>
  <c r="AM32" i="9"/>
  <c r="AQ32" i="9" s="1"/>
  <c r="AM36" i="9"/>
  <c r="AQ36" i="9" s="1"/>
  <c r="AA13" i="11"/>
  <c r="S19" i="10" s="1"/>
  <c r="AM18" i="11"/>
  <c r="AA14" i="11"/>
  <c r="AM38" i="11"/>
  <c r="AA12" i="11"/>
  <c r="S18" i="10" s="1"/>
  <c r="AM15" i="11"/>
  <c r="AN15" i="11"/>
  <c r="AA11" i="11"/>
  <c r="AN22" i="11"/>
  <c r="AM22" i="11"/>
  <c r="AQ22" i="11" s="1"/>
  <c r="AM26" i="11"/>
  <c r="AQ26" i="11" s="1"/>
  <c r="AN26" i="11"/>
  <c r="AR26" i="11" s="1"/>
  <c r="AM30" i="11"/>
  <c r="AQ30" i="11" s="1"/>
  <c r="AN34" i="11"/>
  <c r="AR34" i="11" s="1"/>
  <c r="AM34" i="11"/>
  <c r="AQ34" i="11" s="1"/>
  <c r="AA10" i="11"/>
  <c r="AM27" i="11"/>
  <c r="AQ27" i="11" s="1"/>
  <c r="AN18" i="11"/>
  <c r="AN28" i="11"/>
  <c r="AR28" i="11" s="1"/>
  <c r="AM21" i="11"/>
  <c r="AM17" i="11"/>
  <c r="AN17" i="11"/>
  <c r="AN31" i="11"/>
  <c r="AR31" i="11" s="1"/>
  <c r="AN36" i="11"/>
  <c r="AR36" i="11" s="1"/>
  <c r="AN35" i="11"/>
  <c r="AM33" i="11"/>
  <c r="AQ33" i="11" s="1"/>
  <c r="AN27" i="11"/>
  <c r="AR27" i="11" s="1"/>
  <c r="AM19" i="11"/>
  <c r="AN32" i="11"/>
  <c r="AR32" i="11" s="1"/>
  <c r="AN21" i="11"/>
  <c r="AM31" i="11"/>
  <c r="AN20" i="11"/>
  <c r="AN19" i="11"/>
  <c r="AN23" i="11"/>
  <c r="AM28" i="11"/>
  <c r="AQ28" i="11" s="1"/>
  <c r="AM32" i="11"/>
  <c r="AQ32" i="11" s="1"/>
  <c r="AM36" i="11"/>
  <c r="AQ36" i="11" s="1"/>
  <c r="AM35" i="11"/>
  <c r="AQ35" i="11" s="1"/>
  <c r="AM23" i="11"/>
  <c r="AM37" i="11"/>
  <c r="AQ37" i="11" s="1"/>
  <c r="AM29" i="11"/>
  <c r="AQ29" i="11" s="1"/>
  <c r="AN24" i="11"/>
  <c r="AR24" i="11" s="1"/>
  <c r="AM20" i="11"/>
  <c r="AM24" i="11"/>
  <c r="AQ24" i="11" s="1"/>
  <c r="AN29" i="11"/>
  <c r="AR29" i="11" s="1"/>
  <c r="AN33" i="11"/>
  <c r="AR33" i="11" s="1"/>
  <c r="AN37" i="11"/>
  <c r="AR37" i="11" s="1"/>
  <c r="AA11" i="13"/>
  <c r="S17" i="12" s="1"/>
  <c r="AM25" i="13"/>
  <c r="AA10" i="13"/>
  <c r="S16" i="12" s="1"/>
  <c r="AM12" i="13"/>
  <c r="AM19" i="13"/>
  <c r="AN24" i="13"/>
  <c r="AM18" i="13"/>
  <c r="AN18" i="13"/>
  <c r="AN20" i="13"/>
  <c r="AM33" i="13"/>
  <c r="AN19" i="13"/>
  <c r="AN27" i="13"/>
  <c r="AN37" i="13"/>
  <c r="AN12" i="13"/>
  <c r="AN25" i="13"/>
  <c r="AN33" i="13"/>
  <c r="AO30" i="13"/>
  <c r="AO38" i="13"/>
  <c r="AO10" i="13"/>
  <c r="AO23" i="13"/>
  <c r="AO11" i="13"/>
  <c r="AO27" i="13"/>
  <c r="AO35" i="13"/>
  <c r="AO15" i="13"/>
  <c r="AM32" i="13"/>
  <c r="AQ32" i="13" s="1"/>
  <c r="AN32" i="13"/>
  <c r="AR32" i="13" s="1"/>
  <c r="AN38" i="13"/>
  <c r="AM38" i="13"/>
  <c r="AM14" i="13"/>
  <c r="AN17" i="13"/>
  <c r="AM24" i="13"/>
  <c r="AM30" i="13"/>
  <c r="AM34" i="13"/>
  <c r="AQ34" i="13" s="1"/>
  <c r="AN29" i="13"/>
  <c r="AN14" i="13"/>
  <c r="AN36" i="13"/>
  <c r="AR36" i="13" s="1"/>
  <c r="AN28" i="13"/>
  <c r="AR28" i="13" s="1"/>
  <c r="AN21" i="13"/>
  <c r="AM22" i="13"/>
  <c r="AQ22" i="13" s="1"/>
  <c r="AM13" i="13"/>
  <c r="AM17" i="13"/>
  <c r="AM21" i="13"/>
  <c r="AM29" i="13"/>
  <c r="AM37" i="13"/>
  <c r="AN15" i="13"/>
  <c r="AN13" i="13"/>
  <c r="AN11" i="13"/>
  <c r="AN22" i="13"/>
  <c r="AR22" i="13" s="1"/>
  <c r="AM20" i="13"/>
  <c r="AM28" i="13"/>
  <c r="AQ28" i="13" s="1"/>
  <c r="AM36" i="13"/>
  <c r="AQ36" i="13" s="1"/>
  <c r="AL30" i="13"/>
  <c r="AL38" i="13"/>
  <c r="AL24" i="13"/>
  <c r="AR24" i="13" s="1"/>
  <c r="AK30" i="13"/>
  <c r="AK38" i="13"/>
  <c r="AQ38" i="13" s="1"/>
  <c r="AK24" i="13"/>
  <c r="O33" i="11"/>
  <c r="P33" i="11"/>
  <c r="O27" i="11"/>
  <c r="P27" i="11"/>
  <c r="O35" i="11"/>
  <c r="P35" i="11"/>
  <c r="Z21" i="4"/>
  <c r="Z13" i="4"/>
  <c r="P20" i="13"/>
  <c r="Z17" i="4"/>
  <c r="P35" i="13"/>
  <c r="Z22" i="4"/>
  <c r="Z18" i="4"/>
  <c r="Z14" i="4"/>
  <c r="Z23" i="4"/>
  <c r="Z19" i="4"/>
  <c r="Z15" i="4"/>
  <c r="Z20" i="4"/>
  <c r="Z16" i="4"/>
  <c r="Z12" i="4"/>
  <c r="AF10" i="9"/>
  <c r="O17" i="11"/>
  <c r="P17" i="11"/>
  <c r="AN24" i="9"/>
  <c r="AM20" i="9"/>
  <c r="AM24" i="9"/>
  <c r="AO9" i="9"/>
  <c r="AM23" i="9"/>
  <c r="AN23" i="9"/>
  <c r="AL23" i="11"/>
  <c r="AL35" i="11"/>
  <c r="AK35" i="11"/>
  <c r="AK23" i="11"/>
  <c r="P19" i="11"/>
  <c r="R19" i="11" s="1"/>
  <c r="L25" i="10" s="1"/>
  <c r="P17" i="9"/>
  <c r="P10" i="9"/>
  <c r="R10" i="9" s="1"/>
  <c r="L16" i="8" s="1"/>
  <c r="P21" i="9"/>
  <c r="AN25" i="9"/>
  <c r="S31" i="8"/>
  <c r="AN21" i="9"/>
  <c r="S27" i="8"/>
  <c r="AO11" i="11"/>
  <c r="X17" i="10"/>
  <c r="AN25" i="11"/>
  <c r="AR25" i="11" s="1"/>
  <c r="S31" i="10"/>
  <c r="O12" i="11"/>
  <c r="P12" i="11"/>
  <c r="P16" i="11"/>
  <c r="R16" i="11" s="1"/>
  <c r="L22" i="10" s="1"/>
  <c r="AK31" i="11"/>
  <c r="M37" i="10"/>
  <c r="AK37" i="11"/>
  <c r="M43" i="10"/>
  <c r="AK33" i="11"/>
  <c r="M39" i="10"/>
  <c r="AK29" i="11"/>
  <c r="M35" i="10"/>
  <c r="P15" i="13"/>
  <c r="AK31" i="13"/>
  <c r="AQ31" i="13" s="1"/>
  <c r="M37" i="12"/>
  <c r="AK29" i="13"/>
  <c r="M35" i="12"/>
  <c r="AK27" i="13"/>
  <c r="M33" i="12"/>
  <c r="AK25" i="13"/>
  <c r="AQ25" i="13" s="1"/>
  <c r="M31" i="12"/>
  <c r="AK23" i="13"/>
  <c r="AQ23" i="13" s="1"/>
  <c r="M29" i="12"/>
  <c r="AL23" i="13"/>
  <c r="AL31" i="13"/>
  <c r="AR31" i="13" s="1"/>
  <c r="AK37" i="13"/>
  <c r="M43" i="12"/>
  <c r="AK35" i="13"/>
  <c r="M41" i="12"/>
  <c r="AK33" i="13"/>
  <c r="AQ33" i="13" s="1"/>
  <c r="M39" i="12"/>
  <c r="AN16" i="13"/>
  <c r="S22" i="12"/>
  <c r="AR26" i="13"/>
  <c r="AR34" i="13"/>
  <c r="AL27" i="13"/>
  <c r="AL35" i="13"/>
  <c r="AA9" i="13"/>
  <c r="N28" i="13"/>
  <c r="P28" i="13" s="1"/>
  <c r="N19" i="13"/>
  <c r="P19" i="13" s="1"/>
  <c r="N17" i="13"/>
  <c r="P17" i="13" s="1"/>
  <c r="N37" i="13"/>
  <c r="P37" i="13" s="1"/>
  <c r="O34" i="13"/>
  <c r="N34" i="13"/>
  <c r="P34" i="13" s="1"/>
  <c r="N24" i="13"/>
  <c r="P24" i="13" s="1"/>
  <c r="O22" i="13"/>
  <c r="N22" i="13"/>
  <c r="P22" i="13" s="1"/>
  <c r="N13" i="13"/>
  <c r="P13" i="13" s="1"/>
  <c r="N11" i="13"/>
  <c r="P11" i="13" s="1"/>
  <c r="N9" i="13"/>
  <c r="P9" i="13" s="1"/>
  <c r="N29" i="13"/>
  <c r="P29" i="13" s="1"/>
  <c r="N26" i="13"/>
  <c r="P26" i="13" s="1"/>
  <c r="N18" i="13"/>
  <c r="P18" i="13" s="1"/>
  <c r="N36" i="13"/>
  <c r="P36" i="13" s="1"/>
  <c r="N31" i="13"/>
  <c r="P31" i="13" s="1"/>
  <c r="N23" i="13"/>
  <c r="P23" i="13" s="1"/>
  <c r="N21" i="13"/>
  <c r="P21" i="13" s="1"/>
  <c r="N16" i="13"/>
  <c r="P16" i="13" s="1"/>
  <c r="N14" i="13"/>
  <c r="P14" i="13" s="1"/>
  <c r="N12" i="13"/>
  <c r="P12" i="13" s="1"/>
  <c r="N10" i="13"/>
  <c r="P10" i="13" s="1"/>
  <c r="AL25" i="13"/>
  <c r="AL29" i="13"/>
  <c r="AL33" i="13"/>
  <c r="AL37" i="13"/>
  <c r="P25" i="13"/>
  <c r="P30" i="13"/>
  <c r="AQ26" i="13"/>
  <c r="O37" i="11"/>
  <c r="P37" i="11"/>
  <c r="O21" i="11"/>
  <c r="P21" i="11"/>
  <c r="O14" i="11"/>
  <c r="P14" i="11"/>
  <c r="O10" i="11"/>
  <c r="R10" i="11" s="1"/>
  <c r="L16" i="10" s="1"/>
  <c r="P10" i="11"/>
  <c r="O29" i="11"/>
  <c r="P29" i="11"/>
  <c r="P31" i="11"/>
  <c r="P23" i="11"/>
  <c r="AR38" i="11"/>
  <c r="AM25" i="11"/>
  <c r="AQ25" i="11" s="1"/>
  <c r="AA9" i="11"/>
  <c r="S15" i="10" s="1"/>
  <c r="N36" i="11"/>
  <c r="P36" i="11" s="1"/>
  <c r="N38" i="11"/>
  <c r="P38" i="11" s="1"/>
  <c r="N34" i="11"/>
  <c r="P34" i="11" s="1"/>
  <c r="N30" i="11"/>
  <c r="P30" i="11" s="1"/>
  <c r="N22" i="11"/>
  <c r="P22" i="11" s="1"/>
  <c r="N18" i="11"/>
  <c r="P18" i="11" s="1"/>
  <c r="N9" i="11"/>
  <c r="P9" i="11" s="1"/>
  <c r="AR22" i="11"/>
  <c r="R17" i="11"/>
  <c r="L23" i="10" s="1"/>
  <c r="N32" i="11"/>
  <c r="P32" i="11" s="1"/>
  <c r="N28" i="11"/>
  <c r="P28" i="11" s="1"/>
  <c r="N24" i="11"/>
  <c r="P24" i="11" s="1"/>
  <c r="N20" i="11"/>
  <c r="P20" i="11" s="1"/>
  <c r="N26" i="11"/>
  <c r="P26" i="11" s="1"/>
  <c r="N11" i="11"/>
  <c r="P11" i="11" s="1"/>
  <c r="N15" i="11"/>
  <c r="P15" i="11" s="1"/>
  <c r="N13" i="11"/>
  <c r="P13" i="11" s="1"/>
  <c r="AQ38" i="11"/>
  <c r="AR30" i="11"/>
  <c r="AL37" i="9"/>
  <c r="AR37" i="9" s="1"/>
  <c r="M43" i="8"/>
  <c r="AL33" i="9"/>
  <c r="AR33" i="9" s="1"/>
  <c r="M39" i="8"/>
  <c r="AL35" i="9"/>
  <c r="AR35" i="9" s="1"/>
  <c r="M41" i="8"/>
  <c r="AL31" i="9"/>
  <c r="M37" i="8"/>
  <c r="AL29" i="9"/>
  <c r="AR29" i="9" s="1"/>
  <c r="M35" i="8"/>
  <c r="AL27" i="9"/>
  <c r="AR27" i="9" s="1"/>
  <c r="M33" i="8"/>
  <c r="R17" i="9"/>
  <c r="L23" i="8" s="1"/>
  <c r="N27" i="9"/>
  <c r="P27" i="9" s="1"/>
  <c r="N25" i="9"/>
  <c r="P25" i="9" s="1"/>
  <c r="N23" i="9"/>
  <c r="P23" i="9" s="1"/>
  <c r="N28" i="9"/>
  <c r="P28" i="9" s="1"/>
  <c r="N26" i="9"/>
  <c r="P26" i="9" s="1"/>
  <c r="N24" i="9"/>
  <c r="P24" i="9" s="1"/>
  <c r="N22" i="9"/>
  <c r="P22" i="9" s="1"/>
  <c r="N37" i="9"/>
  <c r="P37" i="9" s="1"/>
  <c r="N35" i="9"/>
  <c r="P35" i="9" s="1"/>
  <c r="N33" i="9"/>
  <c r="P33" i="9" s="1"/>
  <c r="N31" i="9"/>
  <c r="P31" i="9" s="1"/>
  <c r="N20" i="9"/>
  <c r="P20" i="9" s="1"/>
  <c r="N18" i="9"/>
  <c r="P18" i="9" s="1"/>
  <c r="N15" i="9"/>
  <c r="P15" i="9" s="1"/>
  <c r="N13" i="9"/>
  <c r="P13" i="9" s="1"/>
  <c r="N11" i="9"/>
  <c r="P11" i="9" s="1"/>
  <c r="P38" i="9"/>
  <c r="AK27" i="9"/>
  <c r="AQ27" i="9" s="1"/>
  <c r="AK29" i="9"/>
  <c r="AQ29" i="9" s="1"/>
  <c r="AK31" i="9"/>
  <c r="AQ31" i="9" s="1"/>
  <c r="AK33" i="9"/>
  <c r="AQ33" i="9" s="1"/>
  <c r="AK35" i="9"/>
  <c r="AQ35" i="9" s="1"/>
  <c r="AK37" i="9"/>
  <c r="N36" i="9"/>
  <c r="P36" i="9" s="1"/>
  <c r="N34" i="9"/>
  <c r="P34" i="9" s="1"/>
  <c r="N32" i="9"/>
  <c r="P32" i="9" s="1"/>
  <c r="N30" i="9"/>
  <c r="P30" i="9" s="1"/>
  <c r="N19" i="9"/>
  <c r="P19" i="9" s="1"/>
  <c r="N16" i="9"/>
  <c r="P16" i="9" s="1"/>
  <c r="N14" i="9"/>
  <c r="P14" i="9" s="1"/>
  <c r="N12" i="9"/>
  <c r="P12" i="9" s="1"/>
  <c r="N9" i="9"/>
  <c r="P9" i="9" s="1"/>
  <c r="AR26" i="9"/>
  <c r="AR34" i="9"/>
  <c r="AQ30" i="9"/>
  <c r="AQ34" i="9"/>
  <c r="B14" i="3"/>
  <c r="I14" i="3"/>
  <c r="V14" i="3"/>
  <c r="AA14" i="3"/>
  <c r="P14" i="3"/>
  <c r="AN19" i="9" l="1"/>
  <c r="AN12" i="9"/>
  <c r="AM19" i="9"/>
  <c r="S24" i="8"/>
  <c r="AN18" i="9"/>
  <c r="AQ37" i="9"/>
  <c r="AN15" i="9"/>
  <c r="AM15" i="9"/>
  <c r="AM16" i="9"/>
  <c r="AN16" i="9"/>
  <c r="AM12" i="9"/>
  <c r="S19" i="8"/>
  <c r="AM10" i="9"/>
  <c r="AM13" i="9"/>
  <c r="AR31" i="9"/>
  <c r="AN10" i="9"/>
  <c r="S20" i="8"/>
  <c r="AM14" i="9"/>
  <c r="AN14" i="9"/>
  <c r="AN9" i="9"/>
  <c r="S17" i="8"/>
  <c r="AN11" i="9"/>
  <c r="AM11" i="9"/>
  <c r="AM9" i="9"/>
  <c r="AN12" i="11"/>
  <c r="AN13" i="11"/>
  <c r="AM13" i="11"/>
  <c r="S20" i="10"/>
  <c r="AM14" i="11"/>
  <c r="AN14" i="11"/>
  <c r="AM12" i="11"/>
  <c r="S17" i="10"/>
  <c r="AN11" i="11"/>
  <c r="AM11" i="11"/>
  <c r="S16" i="10"/>
  <c r="AN10" i="11"/>
  <c r="AM10" i="11"/>
  <c r="AR23" i="11"/>
  <c r="AQ31" i="11"/>
  <c r="AR35" i="11"/>
  <c r="AQ23" i="11"/>
  <c r="AM11" i="13"/>
  <c r="AN10" i="13"/>
  <c r="AM10" i="13"/>
  <c r="AR25" i="13"/>
  <c r="AR33" i="13"/>
  <c r="AR37" i="13"/>
  <c r="AQ29" i="13"/>
  <c r="AR30" i="13"/>
  <c r="AQ24" i="13"/>
  <c r="AR38" i="13"/>
  <c r="AR23" i="13"/>
  <c r="AQ35" i="13"/>
  <c r="AR35" i="13"/>
  <c r="AR27" i="13"/>
  <c r="AQ27" i="13"/>
  <c r="AR29" i="13"/>
  <c r="AQ30" i="13"/>
  <c r="AQ37" i="13"/>
  <c r="O36" i="13"/>
  <c r="O26" i="13"/>
  <c r="O24" i="13"/>
  <c r="O18" i="13"/>
  <c r="X16" i="8"/>
  <c r="AO10" i="9"/>
  <c r="O19" i="9"/>
  <c r="R15" i="13"/>
  <c r="L21" i="12" s="1"/>
  <c r="R21" i="11"/>
  <c r="L27" i="10" s="1"/>
  <c r="R12" i="11"/>
  <c r="L18" i="10" s="1"/>
  <c r="R20" i="11"/>
  <c r="L26" i="10" s="1"/>
  <c r="R22" i="9"/>
  <c r="L28" i="8" s="1"/>
  <c r="R21" i="9"/>
  <c r="L27" i="8" s="1"/>
  <c r="AM9" i="13"/>
  <c r="S15" i="12"/>
  <c r="AN9" i="13"/>
  <c r="O10" i="13"/>
  <c r="O12" i="13"/>
  <c r="O14" i="13"/>
  <c r="R14" i="13" s="1"/>
  <c r="L20" i="12" s="1"/>
  <c r="O16" i="13"/>
  <c r="O19" i="13"/>
  <c r="S19" i="13" s="1"/>
  <c r="R19" i="13"/>
  <c r="L25" i="12" s="1"/>
  <c r="O28" i="13"/>
  <c r="R12" i="13"/>
  <c r="L18" i="12" s="1"/>
  <c r="R16" i="13"/>
  <c r="L22" i="12" s="1"/>
  <c r="R18" i="13"/>
  <c r="L24" i="12" s="1"/>
  <c r="O21" i="13"/>
  <c r="O23" i="13"/>
  <c r="O31" i="13"/>
  <c r="O29" i="13"/>
  <c r="O9" i="13"/>
  <c r="S9" i="13" s="1"/>
  <c r="O11" i="13"/>
  <c r="O13" i="13"/>
  <c r="R13" i="13" s="1"/>
  <c r="L19" i="12" s="1"/>
  <c r="O37" i="13"/>
  <c r="O17" i="13"/>
  <c r="R14" i="11"/>
  <c r="L20" i="10" s="1"/>
  <c r="AN9" i="11"/>
  <c r="AM9" i="11"/>
  <c r="O13" i="11"/>
  <c r="R13" i="11" s="1"/>
  <c r="L19" i="10" s="1"/>
  <c r="O15" i="11"/>
  <c r="O11" i="11"/>
  <c r="R11" i="11" s="1"/>
  <c r="L17" i="10" s="1"/>
  <c r="O9" i="11"/>
  <c r="R15" i="11"/>
  <c r="L21" i="10" s="1"/>
  <c r="R9" i="11"/>
  <c r="L15" i="10" s="1"/>
  <c r="O26" i="11"/>
  <c r="O20" i="11"/>
  <c r="T20" i="11" s="1"/>
  <c r="O24" i="11"/>
  <c r="O28" i="11"/>
  <c r="O32" i="11"/>
  <c r="O18" i="11"/>
  <c r="O22" i="11"/>
  <c r="O30" i="11"/>
  <c r="O34" i="11"/>
  <c r="O38" i="11"/>
  <c r="O36" i="11"/>
  <c r="R18" i="11"/>
  <c r="L24" i="10" s="1"/>
  <c r="O9" i="9"/>
  <c r="O18" i="9"/>
  <c r="O20" i="9"/>
  <c r="O22" i="9"/>
  <c r="O24" i="9"/>
  <c r="R24" i="9" s="1"/>
  <c r="L30" i="8" s="1"/>
  <c r="O26" i="9"/>
  <c r="O28" i="9"/>
  <c r="R9" i="9"/>
  <c r="L15" i="8" s="1"/>
  <c r="R19" i="9"/>
  <c r="L25" i="8" s="1"/>
  <c r="R18" i="9"/>
  <c r="L24" i="8" s="1"/>
  <c r="O12" i="9"/>
  <c r="R12" i="9" s="1"/>
  <c r="L18" i="8" s="1"/>
  <c r="O14" i="9"/>
  <c r="R14" i="9" s="1"/>
  <c r="L20" i="8" s="1"/>
  <c r="O16" i="9"/>
  <c r="R16" i="9" s="1"/>
  <c r="L22" i="8" s="1"/>
  <c r="O30" i="9"/>
  <c r="O32" i="9"/>
  <c r="O34" i="9"/>
  <c r="O36" i="9"/>
  <c r="O11" i="9"/>
  <c r="O13" i="9"/>
  <c r="R13" i="9" s="1"/>
  <c r="L19" i="8" s="1"/>
  <c r="O15" i="9"/>
  <c r="O31" i="9"/>
  <c r="O33" i="9"/>
  <c r="O35" i="9"/>
  <c r="O37" i="9"/>
  <c r="O23" i="9"/>
  <c r="R23" i="9" s="1"/>
  <c r="L29" i="8" s="1"/>
  <c r="O25" i="9"/>
  <c r="O27" i="9"/>
  <c r="W24" i="4"/>
  <c r="X24" i="4"/>
  <c r="Y24" i="4"/>
  <c r="W25" i="4"/>
  <c r="X25" i="4"/>
  <c r="Y25" i="4"/>
  <c r="W26" i="4"/>
  <c r="X26" i="4"/>
  <c r="Y26" i="4"/>
  <c r="W27" i="4"/>
  <c r="Z27" i="4" s="1"/>
  <c r="X27" i="4"/>
  <c r="Y27" i="4"/>
  <c r="W28" i="4"/>
  <c r="X28" i="4"/>
  <c r="Y28" i="4"/>
  <c r="W29" i="4"/>
  <c r="X29" i="4"/>
  <c r="Y29" i="4"/>
  <c r="W30" i="4"/>
  <c r="X30" i="4"/>
  <c r="Y30" i="4"/>
  <c r="W31" i="4"/>
  <c r="Z31" i="4" s="1"/>
  <c r="X31" i="4"/>
  <c r="Y31" i="4"/>
  <c r="W32" i="4"/>
  <c r="X32" i="4"/>
  <c r="Y32" i="4"/>
  <c r="W33" i="4"/>
  <c r="X33" i="4"/>
  <c r="Y33" i="4"/>
  <c r="W34" i="4"/>
  <c r="X34" i="4"/>
  <c r="Y34" i="4"/>
  <c r="W35" i="4"/>
  <c r="Z35" i="4" s="1"/>
  <c r="X35" i="4"/>
  <c r="Y35" i="4"/>
  <c r="W36" i="4"/>
  <c r="X36" i="4"/>
  <c r="Y36" i="4"/>
  <c r="W37" i="4"/>
  <c r="X37" i="4"/>
  <c r="Y37" i="4"/>
  <c r="W38" i="4"/>
  <c r="X38" i="4"/>
  <c r="Y38" i="4"/>
  <c r="AI10" i="4"/>
  <c r="AI11" i="4"/>
  <c r="AI12" i="4"/>
  <c r="AI13" i="4"/>
  <c r="AI14" i="4"/>
  <c r="AI15" i="4"/>
  <c r="AI16" i="4"/>
  <c r="AI17" i="4"/>
  <c r="AI18" i="4"/>
  <c r="AI19" i="4"/>
  <c r="AI20" i="4"/>
  <c r="AI21" i="4"/>
  <c r="AI22" i="4"/>
  <c r="AI23" i="4"/>
  <c r="AI24" i="4"/>
  <c r="AI25" i="4"/>
  <c r="AI26" i="4"/>
  <c r="AI27" i="4"/>
  <c r="AI28" i="4"/>
  <c r="AI29" i="4"/>
  <c r="AI30" i="4"/>
  <c r="AI31" i="4"/>
  <c r="AI32" i="4"/>
  <c r="AI33" i="4"/>
  <c r="AI34" i="4"/>
  <c r="AI35" i="4"/>
  <c r="AI36" i="4"/>
  <c r="AI37" i="4"/>
  <c r="AI38" i="4"/>
  <c r="AI9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C18" i="4"/>
  <c r="AE18" i="4" s="1"/>
  <c r="AC19" i="4"/>
  <c r="AE19" i="4" s="1"/>
  <c r="AC20" i="4"/>
  <c r="AE20" i="4" s="1"/>
  <c r="AC21" i="4"/>
  <c r="AE21" i="4" s="1"/>
  <c r="AC22" i="4"/>
  <c r="AE22" i="4" s="1"/>
  <c r="AC23" i="4"/>
  <c r="AE23" i="4" s="1"/>
  <c r="AC24" i="4"/>
  <c r="AE24" i="4" s="1"/>
  <c r="AC25" i="4"/>
  <c r="AE25" i="4" s="1"/>
  <c r="AC26" i="4"/>
  <c r="AE26" i="4" s="1"/>
  <c r="AC27" i="4"/>
  <c r="AE27" i="4" s="1"/>
  <c r="AC28" i="4"/>
  <c r="AE28" i="4" s="1"/>
  <c r="AC29" i="4"/>
  <c r="AE29" i="4" s="1"/>
  <c r="AC30" i="4"/>
  <c r="AE30" i="4" s="1"/>
  <c r="AC31" i="4"/>
  <c r="AE31" i="4" s="1"/>
  <c r="AC32" i="4"/>
  <c r="AE32" i="4" s="1"/>
  <c r="AC33" i="4"/>
  <c r="AE33" i="4" s="1"/>
  <c r="AC34" i="4"/>
  <c r="AE34" i="4" s="1"/>
  <c r="AC35" i="4"/>
  <c r="AE35" i="4" s="1"/>
  <c r="AC36" i="4"/>
  <c r="AE36" i="4" s="1"/>
  <c r="AC37" i="4"/>
  <c r="AE37" i="4" s="1"/>
  <c r="AC38" i="4"/>
  <c r="AE38" i="4" s="1"/>
  <c r="K27" i="4"/>
  <c r="K28" i="4"/>
  <c r="K29" i="4"/>
  <c r="K30" i="4"/>
  <c r="K31" i="4"/>
  <c r="K32" i="4"/>
  <c r="K33" i="4"/>
  <c r="K34" i="4"/>
  <c r="K35" i="4"/>
  <c r="K36" i="4"/>
  <c r="K37" i="4"/>
  <c r="K38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9" i="4"/>
  <c r="Q9" i="4" s="1"/>
  <c r="K9" i="4"/>
  <c r="J22" i="4"/>
  <c r="S22" i="4" s="1"/>
  <c r="J23" i="4"/>
  <c r="S23" i="4" s="1"/>
  <c r="J24" i="4"/>
  <c r="S24" i="4" s="1"/>
  <c r="J25" i="4"/>
  <c r="S25" i="4" s="1"/>
  <c r="J26" i="4"/>
  <c r="S26" i="4" s="1"/>
  <c r="J27" i="4"/>
  <c r="S27" i="4" s="1"/>
  <c r="J28" i="4"/>
  <c r="S28" i="4" s="1"/>
  <c r="J29" i="4"/>
  <c r="S29" i="4" s="1"/>
  <c r="J30" i="4"/>
  <c r="S30" i="4" s="1"/>
  <c r="J31" i="4"/>
  <c r="S31" i="4" s="1"/>
  <c r="J32" i="4"/>
  <c r="S32" i="4" s="1"/>
  <c r="J33" i="4"/>
  <c r="S33" i="4" s="1"/>
  <c r="J34" i="4"/>
  <c r="S34" i="4" s="1"/>
  <c r="J35" i="4"/>
  <c r="S35" i="4" s="1"/>
  <c r="J36" i="4"/>
  <c r="S36" i="4" s="1"/>
  <c r="J37" i="4"/>
  <c r="S37" i="4" s="1"/>
  <c r="J38" i="4"/>
  <c r="S38" i="4" s="1"/>
  <c r="J10" i="4"/>
  <c r="J11" i="4"/>
  <c r="J12" i="4"/>
  <c r="S12" i="4" s="1"/>
  <c r="J13" i="4"/>
  <c r="S13" i="4" s="1"/>
  <c r="J14" i="4"/>
  <c r="S14" i="4" s="1"/>
  <c r="J15" i="4"/>
  <c r="S15" i="4" s="1"/>
  <c r="J16" i="4"/>
  <c r="S16" i="4" s="1"/>
  <c r="J17" i="4"/>
  <c r="S17" i="4" s="1"/>
  <c r="J18" i="4"/>
  <c r="S18" i="4" s="1"/>
  <c r="J19" i="4"/>
  <c r="S19" i="4" s="1"/>
  <c r="J20" i="4"/>
  <c r="S20" i="4" s="1"/>
  <c r="J21" i="4"/>
  <c r="S21" i="4" s="1"/>
  <c r="J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9" i="4"/>
  <c r="I9" i="4" s="1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9" i="4"/>
  <c r="Z36" i="4" l="1"/>
  <c r="Z32" i="4"/>
  <c r="Z28" i="4"/>
  <c r="Z24" i="4"/>
  <c r="Z37" i="4"/>
  <c r="Z33" i="4"/>
  <c r="Z29" i="4"/>
  <c r="Z25" i="4"/>
  <c r="Z38" i="4"/>
  <c r="Z34" i="4"/>
  <c r="Z30" i="4"/>
  <c r="Z26" i="4"/>
  <c r="AA26" i="4" s="1"/>
  <c r="S10" i="13"/>
  <c r="T13" i="13" s="1"/>
  <c r="M19" i="12" s="1"/>
  <c r="R10" i="13"/>
  <c r="L16" i="12" s="1"/>
  <c r="T20" i="13"/>
  <c r="R21" i="13"/>
  <c r="L27" i="12" s="1"/>
  <c r="M26" i="10"/>
  <c r="AK20" i="11"/>
  <c r="AQ20" i="11" s="1"/>
  <c r="AL20" i="11"/>
  <c r="AR20" i="11" s="1"/>
  <c r="T18" i="11"/>
  <c r="M24" i="10" s="1"/>
  <c r="T21" i="11"/>
  <c r="R20" i="9"/>
  <c r="L26" i="8" s="1"/>
  <c r="R25" i="9"/>
  <c r="L31" i="8" s="1"/>
  <c r="R17" i="13"/>
  <c r="L23" i="12" s="1"/>
  <c r="L17" i="12"/>
  <c r="R9" i="13"/>
  <c r="L15" i="12" s="1"/>
  <c r="T18" i="13"/>
  <c r="M24" i="12" s="1"/>
  <c r="T12" i="13"/>
  <c r="M18" i="12" s="1"/>
  <c r="M9" i="4"/>
  <c r="N9" i="4" s="1"/>
  <c r="P9" i="4" s="1"/>
  <c r="AF9" i="4"/>
  <c r="T14" i="11"/>
  <c r="AK14" i="11" s="1"/>
  <c r="AQ14" i="11" s="1"/>
  <c r="T10" i="11"/>
  <c r="M16" i="10" s="1"/>
  <c r="T16" i="11"/>
  <c r="M22" i="10" s="1"/>
  <c r="T11" i="11"/>
  <c r="M17" i="10" s="1"/>
  <c r="T13" i="11"/>
  <c r="M19" i="10" s="1"/>
  <c r="AL18" i="11"/>
  <c r="AR18" i="11" s="1"/>
  <c r="T9" i="11"/>
  <c r="M15" i="10" s="1"/>
  <c r="T17" i="11"/>
  <c r="M23" i="10" s="1"/>
  <c r="T19" i="11"/>
  <c r="M25" i="10" s="1"/>
  <c r="T12" i="11"/>
  <c r="M18" i="10" s="1"/>
  <c r="T15" i="11"/>
  <c r="M21" i="10" s="1"/>
  <c r="R15" i="9"/>
  <c r="L21" i="8" s="1"/>
  <c r="R11" i="9"/>
  <c r="L17" i="8" s="1"/>
  <c r="T25" i="9"/>
  <c r="AA37" i="4"/>
  <c r="AA33" i="4"/>
  <c r="AA29" i="4"/>
  <c r="AA25" i="4"/>
  <c r="AA36" i="4"/>
  <c r="AA32" i="4"/>
  <c r="AA28" i="4"/>
  <c r="AA24" i="4"/>
  <c r="AA15" i="4"/>
  <c r="AA13" i="4"/>
  <c r="AA38" i="4"/>
  <c r="AF38" i="4"/>
  <c r="T38" i="4"/>
  <c r="R38" i="4"/>
  <c r="Q38" i="4"/>
  <c r="I38" i="4"/>
  <c r="AF37" i="4"/>
  <c r="T37" i="4"/>
  <c r="R37" i="4"/>
  <c r="Q37" i="4"/>
  <c r="I37" i="4"/>
  <c r="AF36" i="4"/>
  <c r="T36" i="4"/>
  <c r="R36" i="4"/>
  <c r="Q36" i="4"/>
  <c r="I36" i="4"/>
  <c r="AA35" i="4"/>
  <c r="AF35" i="4"/>
  <c r="T35" i="4"/>
  <c r="R35" i="4"/>
  <c r="Q35" i="4"/>
  <c r="I35" i="4"/>
  <c r="AA34" i="4"/>
  <c r="AF34" i="4"/>
  <c r="T34" i="4"/>
  <c r="R34" i="4"/>
  <c r="Q34" i="4"/>
  <c r="I34" i="4"/>
  <c r="AF33" i="4"/>
  <c r="T33" i="4"/>
  <c r="R33" i="4"/>
  <c r="Q33" i="4"/>
  <c r="I33" i="4"/>
  <c r="AF32" i="4"/>
  <c r="T32" i="4"/>
  <c r="R32" i="4"/>
  <c r="Q32" i="4"/>
  <c r="I32" i="4"/>
  <c r="AA31" i="4"/>
  <c r="AF31" i="4"/>
  <c r="T31" i="4"/>
  <c r="R31" i="4"/>
  <c r="Q31" i="4"/>
  <c r="I31" i="4"/>
  <c r="AA30" i="4"/>
  <c r="AF30" i="4"/>
  <c r="T30" i="4"/>
  <c r="R30" i="4"/>
  <c r="Q30" i="4"/>
  <c r="I30" i="4"/>
  <c r="AF29" i="4"/>
  <c r="T29" i="4"/>
  <c r="R29" i="4"/>
  <c r="Q29" i="4"/>
  <c r="I29" i="4"/>
  <c r="AF28" i="4"/>
  <c r="T28" i="4"/>
  <c r="R28" i="4"/>
  <c r="Q28" i="4"/>
  <c r="I28" i="4"/>
  <c r="AA27" i="4"/>
  <c r="AF27" i="4"/>
  <c r="T27" i="4"/>
  <c r="R27" i="4"/>
  <c r="Q27" i="4"/>
  <c r="I27" i="4"/>
  <c r="AF26" i="4"/>
  <c r="T26" i="4"/>
  <c r="R26" i="4"/>
  <c r="Q26" i="4"/>
  <c r="I26" i="4"/>
  <c r="M26" i="4" s="1"/>
  <c r="AF25" i="4"/>
  <c r="T25" i="4"/>
  <c r="R25" i="4"/>
  <c r="Q25" i="4"/>
  <c r="I25" i="4"/>
  <c r="M25" i="4" s="1"/>
  <c r="AF24" i="4"/>
  <c r="T24" i="4"/>
  <c r="R24" i="4"/>
  <c r="Q24" i="4"/>
  <c r="I24" i="4"/>
  <c r="M24" i="4" s="1"/>
  <c r="AA23" i="4"/>
  <c r="AF23" i="4"/>
  <c r="T23" i="4"/>
  <c r="R23" i="4"/>
  <c r="Q23" i="4"/>
  <c r="I23" i="4"/>
  <c r="M23" i="4" s="1"/>
  <c r="AA22" i="4"/>
  <c r="AF22" i="4"/>
  <c r="T22" i="4"/>
  <c r="R22" i="4"/>
  <c r="Q22" i="4"/>
  <c r="I22" i="4"/>
  <c r="M22" i="4" s="1"/>
  <c r="AA21" i="4"/>
  <c r="AF21" i="4"/>
  <c r="T21" i="4"/>
  <c r="R21" i="4"/>
  <c r="Q21" i="4"/>
  <c r="I21" i="4"/>
  <c r="M21" i="4" s="1"/>
  <c r="AA20" i="4"/>
  <c r="AF20" i="4"/>
  <c r="T20" i="4"/>
  <c r="R20" i="4"/>
  <c r="Q20" i="4"/>
  <c r="I20" i="4"/>
  <c r="M20" i="4" s="1"/>
  <c r="AA19" i="4"/>
  <c r="AF19" i="4"/>
  <c r="Q19" i="4"/>
  <c r="I19" i="4"/>
  <c r="M19" i="4" s="1"/>
  <c r="AA18" i="4"/>
  <c r="AF18" i="4"/>
  <c r="Q18" i="4"/>
  <c r="I18" i="4"/>
  <c r="M18" i="4" s="1"/>
  <c r="AA17" i="4"/>
  <c r="AF17" i="4"/>
  <c r="Q17" i="4"/>
  <c r="I17" i="4"/>
  <c r="M17" i="4" s="1"/>
  <c r="AA16" i="4"/>
  <c r="AF16" i="4"/>
  <c r="Q16" i="4"/>
  <c r="I16" i="4"/>
  <c r="M16" i="4" s="1"/>
  <c r="AF15" i="4"/>
  <c r="Q15" i="4"/>
  <c r="I15" i="4"/>
  <c r="M15" i="4" s="1"/>
  <c r="AA14" i="4"/>
  <c r="Q14" i="4"/>
  <c r="I14" i="4"/>
  <c r="M14" i="4" s="1"/>
  <c r="N14" i="4" s="1"/>
  <c r="P14" i="4" s="1"/>
  <c r="Q13" i="4"/>
  <c r="I13" i="4"/>
  <c r="M13" i="4" s="1"/>
  <c r="N13" i="4" s="1"/>
  <c r="P13" i="4" s="1"/>
  <c r="AA12" i="4"/>
  <c r="Q12" i="4"/>
  <c r="I12" i="4"/>
  <c r="M12" i="4" s="1"/>
  <c r="N12" i="4" s="1"/>
  <c r="P12" i="4" s="1"/>
  <c r="AA11" i="4"/>
  <c r="Q11" i="4"/>
  <c r="I11" i="4"/>
  <c r="M11" i="4" s="1"/>
  <c r="N11" i="4" s="1"/>
  <c r="P11" i="4" s="1"/>
  <c r="AA10" i="4"/>
  <c r="Q10" i="4"/>
  <c r="I10" i="4"/>
  <c r="M10" i="4" s="1"/>
  <c r="N10" i="4" s="1"/>
  <c r="P10" i="4" s="1"/>
  <c r="AA9" i="4"/>
  <c r="S15" i="3" s="1"/>
  <c r="J8" i="4"/>
  <c r="AC8" i="4"/>
  <c r="AO9" i="4" s="1"/>
  <c r="W8" i="4"/>
  <c r="B8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9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10" i="4"/>
  <c r="C11" i="4"/>
  <c r="C12" i="4"/>
  <c r="C13" i="4"/>
  <c r="C14" i="4"/>
  <c r="C15" i="4"/>
  <c r="C16" i="4"/>
  <c r="C17" i="4"/>
  <c r="C18" i="4"/>
  <c r="C19" i="4"/>
  <c r="C20" i="4"/>
  <c r="C9" i="4"/>
  <c r="T10" i="13" l="1"/>
  <c r="M16" i="12" s="1"/>
  <c r="T14" i="13"/>
  <c r="M20" i="12" s="1"/>
  <c r="T21" i="13"/>
  <c r="M26" i="12"/>
  <c r="AK20" i="13"/>
  <c r="AQ20" i="13" s="1"/>
  <c r="AL20" i="13"/>
  <c r="AR20" i="13" s="1"/>
  <c r="AL21" i="11"/>
  <c r="AR21" i="11" s="1"/>
  <c r="M27" i="10"/>
  <c r="AK21" i="11"/>
  <c r="AQ21" i="11" s="1"/>
  <c r="AK18" i="11"/>
  <c r="AQ18" i="11" s="1"/>
  <c r="M31" i="8"/>
  <c r="AK25" i="9"/>
  <c r="AQ25" i="9" s="1"/>
  <c r="AL25" i="9"/>
  <c r="AR25" i="9" s="1"/>
  <c r="T23" i="9"/>
  <c r="T24" i="9"/>
  <c r="T22" i="9"/>
  <c r="T20" i="9"/>
  <c r="T21" i="9"/>
  <c r="AL14" i="11"/>
  <c r="AR14" i="11" s="1"/>
  <c r="M20" i="10"/>
  <c r="AK12" i="13"/>
  <c r="AQ12" i="13" s="1"/>
  <c r="AL12" i="13"/>
  <c r="AR12" i="13" s="1"/>
  <c r="AK18" i="13"/>
  <c r="AQ18" i="13" s="1"/>
  <c r="AL18" i="13"/>
  <c r="AR18" i="13" s="1"/>
  <c r="T16" i="13"/>
  <c r="M22" i="12" s="1"/>
  <c r="T15" i="13"/>
  <c r="M21" i="12" s="1"/>
  <c r="T11" i="13"/>
  <c r="M17" i="12" s="1"/>
  <c r="AL10" i="13"/>
  <c r="AR10" i="13" s="1"/>
  <c r="AK10" i="13"/>
  <c r="AQ10" i="13" s="1"/>
  <c r="AL13" i="13"/>
  <c r="AR13" i="13" s="1"/>
  <c r="AK13" i="13"/>
  <c r="AQ13" i="13" s="1"/>
  <c r="T19" i="13"/>
  <c r="M25" i="12" s="1"/>
  <c r="T17" i="13"/>
  <c r="M23" i="12" s="1"/>
  <c r="T9" i="13"/>
  <c r="M15" i="12" s="1"/>
  <c r="S16" i="3"/>
  <c r="S18" i="3"/>
  <c r="X21" i="3"/>
  <c r="S22" i="3"/>
  <c r="S23" i="3"/>
  <c r="S24" i="3"/>
  <c r="S25" i="3"/>
  <c r="M26" i="3"/>
  <c r="S26" i="3"/>
  <c r="M27" i="3"/>
  <c r="S27" i="3"/>
  <c r="M28" i="3"/>
  <c r="S28" i="3"/>
  <c r="M29" i="3"/>
  <c r="S29" i="3"/>
  <c r="M30" i="3"/>
  <c r="L31" i="3"/>
  <c r="X31" i="3"/>
  <c r="M32" i="3"/>
  <c r="S32" i="3"/>
  <c r="M33" i="3"/>
  <c r="S33" i="3"/>
  <c r="M34" i="3"/>
  <c r="L35" i="3"/>
  <c r="X35" i="3"/>
  <c r="M36" i="3"/>
  <c r="S36" i="3"/>
  <c r="M37" i="3"/>
  <c r="S37" i="3"/>
  <c r="M38" i="3"/>
  <c r="L39" i="3"/>
  <c r="X39" i="3"/>
  <c r="M40" i="3"/>
  <c r="S40" i="3"/>
  <c r="M41" i="3"/>
  <c r="S41" i="3"/>
  <c r="M42" i="3"/>
  <c r="L43" i="3"/>
  <c r="X43" i="3"/>
  <c r="M44" i="3"/>
  <c r="S44" i="3"/>
  <c r="S21" i="3"/>
  <c r="S34" i="3"/>
  <c r="S42" i="3"/>
  <c r="S35" i="3"/>
  <c r="S43" i="3"/>
  <c r="S17" i="3"/>
  <c r="S20" i="3"/>
  <c r="X22" i="3"/>
  <c r="X23" i="3"/>
  <c r="X24" i="3"/>
  <c r="X25" i="3"/>
  <c r="L26" i="3"/>
  <c r="X26" i="3"/>
  <c r="L27" i="3"/>
  <c r="X27" i="3"/>
  <c r="L28" i="3"/>
  <c r="X28" i="3"/>
  <c r="L29" i="3"/>
  <c r="X29" i="3"/>
  <c r="L30" i="3"/>
  <c r="X30" i="3"/>
  <c r="M31" i="3"/>
  <c r="L32" i="3"/>
  <c r="X32" i="3"/>
  <c r="L33" i="3"/>
  <c r="X33" i="3"/>
  <c r="L34" i="3"/>
  <c r="X34" i="3"/>
  <c r="M35" i="3"/>
  <c r="L36" i="3"/>
  <c r="X36" i="3"/>
  <c r="L37" i="3"/>
  <c r="X37" i="3"/>
  <c r="L38" i="3"/>
  <c r="X38" i="3"/>
  <c r="M39" i="3"/>
  <c r="L40" i="3"/>
  <c r="X40" i="3"/>
  <c r="L41" i="3"/>
  <c r="X41" i="3"/>
  <c r="L42" i="3"/>
  <c r="X42" i="3"/>
  <c r="M43" i="3"/>
  <c r="L44" i="3"/>
  <c r="X44" i="3"/>
  <c r="S19" i="3"/>
  <c r="S30" i="3"/>
  <c r="S38" i="3"/>
  <c r="S31" i="3"/>
  <c r="S39" i="3"/>
  <c r="AK15" i="11"/>
  <c r="AQ15" i="11" s="1"/>
  <c r="AL15" i="11"/>
  <c r="AR15" i="11" s="1"/>
  <c r="AK19" i="11"/>
  <c r="AQ19" i="11" s="1"/>
  <c r="AL19" i="11"/>
  <c r="AR19" i="11" s="1"/>
  <c r="AL9" i="11"/>
  <c r="AR9" i="11" s="1"/>
  <c r="AK9" i="11"/>
  <c r="AQ9" i="11" s="1"/>
  <c r="AK11" i="11"/>
  <c r="AQ11" i="11" s="1"/>
  <c r="AL11" i="11"/>
  <c r="AR11" i="11" s="1"/>
  <c r="AK10" i="11"/>
  <c r="AQ10" i="11" s="1"/>
  <c r="AL10" i="11"/>
  <c r="AR10" i="11" s="1"/>
  <c r="AK12" i="11"/>
  <c r="AQ12" i="11" s="1"/>
  <c r="AL12" i="11"/>
  <c r="AR12" i="11" s="1"/>
  <c r="AL17" i="11"/>
  <c r="AR17" i="11" s="1"/>
  <c r="AK17" i="11"/>
  <c r="AQ17" i="11" s="1"/>
  <c r="AL13" i="11"/>
  <c r="AR13" i="11" s="1"/>
  <c r="AK13" i="11"/>
  <c r="AQ13" i="11" s="1"/>
  <c r="AK16" i="11"/>
  <c r="AQ16" i="11" s="1"/>
  <c r="AL16" i="11"/>
  <c r="AR16" i="11" s="1"/>
  <c r="T12" i="9"/>
  <c r="M18" i="8" s="1"/>
  <c r="T16" i="9"/>
  <c r="M22" i="8" s="1"/>
  <c r="T13" i="9"/>
  <c r="M19" i="8" s="1"/>
  <c r="T9" i="9"/>
  <c r="M15" i="8" s="1"/>
  <c r="T18" i="9"/>
  <c r="M24" i="8" s="1"/>
  <c r="T17" i="9"/>
  <c r="M23" i="8" s="1"/>
  <c r="T11" i="9"/>
  <c r="M17" i="8" s="1"/>
  <c r="T14" i="9"/>
  <c r="M20" i="8" s="1"/>
  <c r="T19" i="9"/>
  <c r="M25" i="8" s="1"/>
  <c r="T15" i="9"/>
  <c r="M21" i="8" s="1"/>
  <c r="T10" i="9"/>
  <c r="M16" i="8" s="1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9" i="4"/>
  <c r="AK21" i="4"/>
  <c r="AK23" i="4"/>
  <c r="AK25" i="4"/>
  <c r="AK27" i="4"/>
  <c r="AK29" i="4"/>
  <c r="AK31" i="4"/>
  <c r="AK33" i="4"/>
  <c r="AK35" i="4"/>
  <c r="AK37" i="4"/>
  <c r="AK20" i="4"/>
  <c r="AK22" i="4"/>
  <c r="AK24" i="4"/>
  <c r="AK26" i="4"/>
  <c r="AK28" i="4"/>
  <c r="AK30" i="4"/>
  <c r="AK32" i="4"/>
  <c r="AK34" i="4"/>
  <c r="AK36" i="4"/>
  <c r="AK38" i="4"/>
  <c r="AL21" i="4"/>
  <c r="AL23" i="4"/>
  <c r="AL25" i="4"/>
  <c r="AL27" i="4"/>
  <c r="AL29" i="4"/>
  <c r="AL31" i="4"/>
  <c r="AL33" i="4"/>
  <c r="AL35" i="4"/>
  <c r="AL37" i="4"/>
  <c r="AL20" i="4"/>
  <c r="AL22" i="4"/>
  <c r="AL24" i="4"/>
  <c r="AL26" i="4"/>
  <c r="AL28" i="4"/>
  <c r="AL30" i="4"/>
  <c r="AL32" i="4"/>
  <c r="AL34" i="4"/>
  <c r="AL36" i="4"/>
  <c r="AL38" i="4"/>
  <c r="AI8" i="4"/>
  <c r="AP29" i="4" s="1"/>
  <c r="AF10" i="4"/>
  <c r="AF11" i="4"/>
  <c r="AF14" i="4"/>
  <c r="AF12" i="4"/>
  <c r="AF13" i="4"/>
  <c r="M28" i="4"/>
  <c r="N28" i="4" s="1"/>
  <c r="P28" i="4" s="1"/>
  <c r="M30" i="4"/>
  <c r="N30" i="4" s="1"/>
  <c r="P30" i="4" s="1"/>
  <c r="M32" i="4"/>
  <c r="N32" i="4" s="1"/>
  <c r="P32" i="4" s="1"/>
  <c r="M34" i="4"/>
  <c r="N34" i="4" s="1"/>
  <c r="P34" i="4" s="1"/>
  <c r="M36" i="4"/>
  <c r="N36" i="4" s="1"/>
  <c r="P36" i="4" s="1"/>
  <c r="M38" i="4"/>
  <c r="N38" i="4" s="1"/>
  <c r="P38" i="4" s="1"/>
  <c r="N15" i="4"/>
  <c r="P15" i="4" s="1"/>
  <c r="N16" i="4"/>
  <c r="P16" i="4" s="1"/>
  <c r="N17" i="4"/>
  <c r="P17" i="4" s="1"/>
  <c r="N18" i="4"/>
  <c r="P18" i="4" s="1"/>
  <c r="N19" i="4"/>
  <c r="P19" i="4" s="1"/>
  <c r="N20" i="4"/>
  <c r="P20" i="4" s="1"/>
  <c r="N21" i="4"/>
  <c r="P21" i="4" s="1"/>
  <c r="N22" i="4"/>
  <c r="P22" i="4" s="1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O9" i="4"/>
  <c r="S9" i="4" s="1"/>
  <c r="O10" i="4"/>
  <c r="S10" i="4" s="1"/>
  <c r="O11" i="4"/>
  <c r="R11" i="4" s="1"/>
  <c r="O12" i="4"/>
  <c r="AO12" i="4"/>
  <c r="O13" i="4"/>
  <c r="R13" i="4" s="1"/>
  <c r="O14" i="4"/>
  <c r="AO15" i="4"/>
  <c r="AO16" i="4"/>
  <c r="AO17" i="4"/>
  <c r="AO18" i="4"/>
  <c r="AO19" i="4"/>
  <c r="AO20" i="4"/>
  <c r="AO21" i="4"/>
  <c r="N23" i="4"/>
  <c r="P23" i="4" s="1"/>
  <c r="N24" i="4"/>
  <c r="P24" i="4" s="1"/>
  <c r="N25" i="4"/>
  <c r="P25" i="4" s="1"/>
  <c r="N26" i="4"/>
  <c r="P26" i="4" s="1"/>
  <c r="M27" i="4"/>
  <c r="M29" i="4"/>
  <c r="M31" i="4"/>
  <c r="M33" i="4"/>
  <c r="M35" i="4"/>
  <c r="M37" i="4"/>
  <c r="AP38" i="4" l="1"/>
  <c r="S11" i="4"/>
  <c r="AP20" i="4"/>
  <c r="AQ20" i="4" s="1"/>
  <c r="AK12" i="9"/>
  <c r="AQ12" i="9" s="1"/>
  <c r="AL14" i="13"/>
  <c r="AR14" i="13" s="1"/>
  <c r="AK14" i="13"/>
  <c r="AQ14" i="13" s="1"/>
  <c r="M27" i="12"/>
  <c r="AK21" i="13"/>
  <c r="AQ21" i="13" s="1"/>
  <c r="AL21" i="13"/>
  <c r="AR21" i="13" s="1"/>
  <c r="AV16" i="11"/>
  <c r="AE22" i="10" s="1"/>
  <c r="I76" i="14" s="1"/>
  <c r="AU16" i="11"/>
  <c r="AD22" i="10" s="1"/>
  <c r="M27" i="8"/>
  <c r="AK21" i="9"/>
  <c r="AQ21" i="9" s="1"/>
  <c r="AL21" i="9"/>
  <c r="AR21" i="9" s="1"/>
  <c r="M29" i="8"/>
  <c r="AL23" i="9"/>
  <c r="AR23" i="9" s="1"/>
  <c r="AK23" i="9"/>
  <c r="AQ23" i="9" s="1"/>
  <c r="M26" i="8"/>
  <c r="AK20" i="9"/>
  <c r="AQ20" i="9" s="1"/>
  <c r="AL20" i="9"/>
  <c r="AR20" i="9" s="1"/>
  <c r="M30" i="8"/>
  <c r="AL24" i="9"/>
  <c r="AR24" i="9" s="1"/>
  <c r="AK24" i="9"/>
  <c r="AQ24" i="9" s="1"/>
  <c r="M28" i="8"/>
  <c r="AK22" i="9"/>
  <c r="AQ22" i="9" s="1"/>
  <c r="AL22" i="9"/>
  <c r="AR22" i="9" s="1"/>
  <c r="AP16" i="4"/>
  <c r="AV18" i="11"/>
  <c r="AE24" i="10" s="1"/>
  <c r="I78" i="14" s="1"/>
  <c r="AV23" i="11"/>
  <c r="AE29" i="10" s="1"/>
  <c r="I83" i="14" s="1"/>
  <c r="AV30" i="11"/>
  <c r="AE36" i="10" s="1"/>
  <c r="I90" i="14" s="1"/>
  <c r="AV37" i="11"/>
  <c r="AE43" i="10" s="1"/>
  <c r="I97" i="14" s="1"/>
  <c r="AV38" i="11"/>
  <c r="AE44" i="10" s="1"/>
  <c r="I98" i="14" s="1"/>
  <c r="AV31" i="11"/>
  <c r="AE37" i="10" s="1"/>
  <c r="I91" i="14" s="1"/>
  <c r="AV32" i="11"/>
  <c r="AE38" i="10" s="1"/>
  <c r="I92" i="14" s="1"/>
  <c r="AV33" i="11"/>
  <c r="AE39" i="10" s="1"/>
  <c r="I93" i="14" s="1"/>
  <c r="AV21" i="11"/>
  <c r="AE27" i="10" s="1"/>
  <c r="I81" i="14" s="1"/>
  <c r="AV28" i="11"/>
  <c r="AE34" i="10" s="1"/>
  <c r="I88" i="14" s="1"/>
  <c r="AV24" i="11"/>
  <c r="AE30" i="10" s="1"/>
  <c r="I84" i="14" s="1"/>
  <c r="AV26" i="11"/>
  <c r="AE32" i="10" s="1"/>
  <c r="I86" i="14" s="1"/>
  <c r="AV34" i="11"/>
  <c r="AE40" i="10" s="1"/>
  <c r="I94" i="14" s="1"/>
  <c r="AV22" i="11"/>
  <c r="AE28" i="10" s="1"/>
  <c r="I82" i="14" s="1"/>
  <c r="AV29" i="11"/>
  <c r="AE35" i="10" s="1"/>
  <c r="I89" i="14" s="1"/>
  <c r="AV35" i="11"/>
  <c r="AE41" i="10" s="1"/>
  <c r="I95" i="14" s="1"/>
  <c r="AV25" i="11"/>
  <c r="AE31" i="10" s="1"/>
  <c r="I85" i="14" s="1"/>
  <c r="AV20" i="11"/>
  <c r="AE26" i="10" s="1"/>
  <c r="I80" i="14" s="1"/>
  <c r="AV36" i="11"/>
  <c r="AE42" i="10" s="1"/>
  <c r="I96" i="14" s="1"/>
  <c r="AV27" i="11"/>
  <c r="AE33" i="10" s="1"/>
  <c r="I87" i="14" s="1"/>
  <c r="AU14" i="11"/>
  <c r="AD20" i="10" s="1"/>
  <c r="AU38" i="11"/>
  <c r="AD44" i="10" s="1"/>
  <c r="AU30" i="11"/>
  <c r="AD36" i="10" s="1"/>
  <c r="AU33" i="11"/>
  <c r="AD39" i="10" s="1"/>
  <c r="AU21" i="11"/>
  <c r="AD27" i="10" s="1"/>
  <c r="AU37" i="11"/>
  <c r="AD43" i="10" s="1"/>
  <c r="AU31" i="11"/>
  <c r="AD37" i="10" s="1"/>
  <c r="AU36" i="11"/>
  <c r="AD42" i="10" s="1"/>
  <c r="AU28" i="11"/>
  <c r="AD34" i="10" s="1"/>
  <c r="AU25" i="11"/>
  <c r="AD31" i="10" s="1"/>
  <c r="AU34" i="11"/>
  <c r="AD40" i="10" s="1"/>
  <c r="AU24" i="11"/>
  <c r="AD30" i="10" s="1"/>
  <c r="AU29" i="11"/>
  <c r="AD35" i="10" s="1"/>
  <c r="AU26" i="11"/>
  <c r="AD32" i="10" s="1"/>
  <c r="AU27" i="11"/>
  <c r="AD33" i="10" s="1"/>
  <c r="AU35" i="11"/>
  <c r="AD41" i="10" s="1"/>
  <c r="AU32" i="11"/>
  <c r="AD38" i="10" s="1"/>
  <c r="AU20" i="11"/>
  <c r="AD26" i="10" s="1"/>
  <c r="AU23" i="11"/>
  <c r="AD29" i="10" s="1"/>
  <c r="AU22" i="11"/>
  <c r="AD28" i="10" s="1"/>
  <c r="AU13" i="11"/>
  <c r="AD19" i="10" s="1"/>
  <c r="AU17" i="11"/>
  <c r="AD23" i="10" s="1"/>
  <c r="AV12" i="11"/>
  <c r="AE18" i="10" s="1"/>
  <c r="I72" i="14" s="1"/>
  <c r="AV19" i="11"/>
  <c r="AE25" i="10" s="1"/>
  <c r="I79" i="14" s="1"/>
  <c r="AV15" i="11"/>
  <c r="AE21" i="10" s="1"/>
  <c r="I75" i="14" s="1"/>
  <c r="AU18" i="11"/>
  <c r="AD24" i="10" s="1"/>
  <c r="AV13" i="11"/>
  <c r="AE19" i="10" s="1"/>
  <c r="I73" i="14" s="1"/>
  <c r="AV17" i="11"/>
  <c r="AE23" i="10" s="1"/>
  <c r="I77" i="14" s="1"/>
  <c r="AU12" i="11"/>
  <c r="AD18" i="10" s="1"/>
  <c r="AU19" i="11"/>
  <c r="AD25" i="10" s="1"/>
  <c r="AU15" i="11"/>
  <c r="AD21" i="10" s="1"/>
  <c r="AV14" i="11"/>
  <c r="AE20" i="10" s="1"/>
  <c r="I74" i="14" s="1"/>
  <c r="AU10" i="11"/>
  <c r="AD16" i="10" s="1"/>
  <c r="AU11" i="11"/>
  <c r="AD17" i="10" s="1"/>
  <c r="AV10" i="11"/>
  <c r="AE16" i="10" s="1"/>
  <c r="I70" i="14" s="1"/>
  <c r="AV11" i="11"/>
  <c r="AE17" i="10" s="1"/>
  <c r="I71" i="14" s="1"/>
  <c r="AK17" i="13"/>
  <c r="AQ17" i="13" s="1"/>
  <c r="AL17" i="13"/>
  <c r="AR17" i="13" s="1"/>
  <c r="AK11" i="13"/>
  <c r="AQ11" i="13" s="1"/>
  <c r="AL11" i="13"/>
  <c r="AR11" i="13" s="1"/>
  <c r="AK16" i="13"/>
  <c r="AQ16" i="13" s="1"/>
  <c r="AL16" i="13"/>
  <c r="AR16" i="13" s="1"/>
  <c r="AL9" i="13"/>
  <c r="AR9" i="13" s="1"/>
  <c r="AK9" i="13"/>
  <c r="AQ9" i="13" s="1"/>
  <c r="AK19" i="13"/>
  <c r="AQ19" i="13" s="1"/>
  <c r="AL19" i="13"/>
  <c r="AR19" i="13" s="1"/>
  <c r="AK15" i="13"/>
  <c r="AQ15" i="13" s="1"/>
  <c r="AL15" i="13"/>
  <c r="AR15" i="13" s="1"/>
  <c r="L19" i="3"/>
  <c r="X18" i="3"/>
  <c r="L17" i="3"/>
  <c r="X19" i="3"/>
  <c r="X20" i="3"/>
  <c r="X16" i="3"/>
  <c r="R9" i="4"/>
  <c r="AV9" i="11"/>
  <c r="AE15" i="10" s="1"/>
  <c r="I69" i="14" s="1"/>
  <c r="AU9" i="11"/>
  <c r="AD15" i="10" s="1"/>
  <c r="AL12" i="9"/>
  <c r="AR12" i="9" s="1"/>
  <c r="AK15" i="9"/>
  <c r="AQ15" i="9" s="1"/>
  <c r="AL15" i="9"/>
  <c r="AR15" i="9" s="1"/>
  <c r="AL14" i="9"/>
  <c r="AR14" i="9" s="1"/>
  <c r="AK14" i="9"/>
  <c r="AQ14" i="9" s="1"/>
  <c r="AL17" i="9"/>
  <c r="AR17" i="9" s="1"/>
  <c r="AK17" i="9"/>
  <c r="AQ17" i="9" s="1"/>
  <c r="AK9" i="9"/>
  <c r="AQ9" i="9" s="1"/>
  <c r="AL9" i="9"/>
  <c r="AR9" i="9" s="1"/>
  <c r="AL16" i="9"/>
  <c r="AR16" i="9" s="1"/>
  <c r="AK16" i="9"/>
  <c r="AQ16" i="9" s="1"/>
  <c r="AL10" i="9"/>
  <c r="AR10" i="9" s="1"/>
  <c r="AK10" i="9"/>
  <c r="AQ10" i="9" s="1"/>
  <c r="AL19" i="9"/>
  <c r="AR19" i="9" s="1"/>
  <c r="AK19" i="9"/>
  <c r="AQ19" i="9" s="1"/>
  <c r="AK11" i="9"/>
  <c r="AQ11" i="9" s="1"/>
  <c r="AL11" i="9"/>
  <c r="AR11" i="9" s="1"/>
  <c r="AK18" i="9"/>
  <c r="AQ18" i="9" s="1"/>
  <c r="AL18" i="9"/>
  <c r="AR18" i="9" s="1"/>
  <c r="AK13" i="9"/>
  <c r="AQ13" i="9" s="1"/>
  <c r="AL13" i="9"/>
  <c r="AR13" i="9" s="1"/>
  <c r="AO14" i="4"/>
  <c r="AO10" i="4"/>
  <c r="AO13" i="4"/>
  <c r="AQ38" i="4"/>
  <c r="AQ29" i="4"/>
  <c r="AR38" i="4"/>
  <c r="AR29" i="4"/>
  <c r="AP36" i="4"/>
  <c r="AQ36" i="4" s="1"/>
  <c r="AP9" i="4"/>
  <c r="AP12" i="4"/>
  <c r="AP24" i="4"/>
  <c r="AR24" i="4" s="1"/>
  <c r="AP37" i="4"/>
  <c r="AQ37" i="4" s="1"/>
  <c r="AP18" i="4"/>
  <c r="AP14" i="4"/>
  <c r="AP10" i="4"/>
  <c r="AP22" i="4"/>
  <c r="AP26" i="4"/>
  <c r="AQ26" i="4" s="1"/>
  <c r="AP33" i="4"/>
  <c r="AP30" i="4"/>
  <c r="AQ30" i="4" s="1"/>
  <c r="AP34" i="4"/>
  <c r="AQ34" i="4" s="1"/>
  <c r="AO11" i="4"/>
  <c r="X17" i="3"/>
  <c r="X15" i="3"/>
  <c r="AP19" i="4"/>
  <c r="AP17" i="4"/>
  <c r="AP15" i="4"/>
  <c r="AP13" i="4"/>
  <c r="AP11" i="4"/>
  <c r="AP21" i="4"/>
  <c r="AQ21" i="4" s="1"/>
  <c r="AP23" i="4"/>
  <c r="AQ23" i="4" s="1"/>
  <c r="AP25" i="4"/>
  <c r="AQ25" i="4" s="1"/>
  <c r="AP27" i="4"/>
  <c r="AQ27" i="4" s="1"/>
  <c r="AP31" i="4"/>
  <c r="AQ31" i="4" s="1"/>
  <c r="AP35" i="4"/>
  <c r="AQ35" i="4" s="1"/>
  <c r="AP28" i="4"/>
  <c r="AQ28" i="4" s="1"/>
  <c r="AP32" i="4"/>
  <c r="AQ32" i="4" s="1"/>
  <c r="R14" i="4"/>
  <c r="R10" i="4"/>
  <c r="O38" i="4"/>
  <c r="O36" i="4"/>
  <c r="O34" i="4"/>
  <c r="O32" i="4"/>
  <c r="O30" i="4"/>
  <c r="O28" i="4"/>
  <c r="O26" i="4"/>
  <c r="O25" i="4"/>
  <c r="O24" i="4"/>
  <c r="O23" i="4"/>
  <c r="R12" i="4"/>
  <c r="N35" i="4"/>
  <c r="P35" i="4" s="1"/>
  <c r="N27" i="4"/>
  <c r="P27" i="4" s="1"/>
  <c r="N37" i="4"/>
  <c r="P37" i="4" s="1"/>
  <c r="N33" i="4"/>
  <c r="P33" i="4" s="1"/>
  <c r="N29" i="4"/>
  <c r="P29" i="4" s="1"/>
  <c r="O22" i="4"/>
  <c r="O21" i="4"/>
  <c r="O20" i="4"/>
  <c r="O19" i="4"/>
  <c r="O18" i="4"/>
  <c r="O17" i="4"/>
  <c r="O16" i="4"/>
  <c r="O15" i="4"/>
  <c r="N31" i="4"/>
  <c r="P31" i="4" s="1"/>
  <c r="R19" i="4"/>
  <c r="R15" i="4"/>
  <c r="AR20" i="4" l="1"/>
  <c r="AU15" i="13"/>
  <c r="AD21" i="12" s="1"/>
  <c r="AV15" i="13"/>
  <c r="AE21" i="12" s="1"/>
  <c r="AH21" i="12" s="1"/>
  <c r="J105" i="14" s="1"/>
  <c r="AU13" i="9"/>
  <c r="AD19" i="8" s="1"/>
  <c r="AV13" i="9"/>
  <c r="AE19" i="8" s="1"/>
  <c r="AH19" i="8" s="1"/>
  <c r="J43" i="14" s="1"/>
  <c r="AU27" i="9"/>
  <c r="AD33" i="8" s="1"/>
  <c r="AU32" i="9"/>
  <c r="AD38" i="8" s="1"/>
  <c r="AU38" i="9"/>
  <c r="AD44" i="8" s="1"/>
  <c r="AU34" i="9"/>
  <c r="AD40" i="8" s="1"/>
  <c r="AU33" i="9"/>
  <c r="AD39" i="8" s="1"/>
  <c r="AU25" i="9"/>
  <c r="AD31" i="8" s="1"/>
  <c r="AU36" i="9"/>
  <c r="AD42" i="8" s="1"/>
  <c r="AU20" i="9"/>
  <c r="AD26" i="8" s="1"/>
  <c r="AU30" i="9"/>
  <c r="AD36" i="8" s="1"/>
  <c r="AU35" i="9"/>
  <c r="AD41" i="8" s="1"/>
  <c r="AU23" i="9"/>
  <c r="AD29" i="8" s="1"/>
  <c r="AU24" i="9"/>
  <c r="AD30" i="8" s="1"/>
  <c r="AU22" i="9"/>
  <c r="AD28" i="8" s="1"/>
  <c r="AU31" i="9"/>
  <c r="AD37" i="8" s="1"/>
  <c r="AU26" i="9"/>
  <c r="AD32" i="8" s="1"/>
  <c r="AU37" i="9"/>
  <c r="AD43" i="8" s="1"/>
  <c r="AU29" i="9"/>
  <c r="AD35" i="8" s="1"/>
  <c r="AU21" i="9"/>
  <c r="AD27" i="8" s="1"/>
  <c r="AU28" i="9"/>
  <c r="AD34" i="8" s="1"/>
  <c r="AV34" i="9"/>
  <c r="AE40" i="8" s="1"/>
  <c r="AV36" i="9"/>
  <c r="AE42" i="8" s="1"/>
  <c r="AV20" i="9"/>
  <c r="AE26" i="8" s="1"/>
  <c r="AV25" i="9"/>
  <c r="AE31" i="8" s="1"/>
  <c r="AV29" i="9"/>
  <c r="AE35" i="8" s="1"/>
  <c r="AV35" i="9"/>
  <c r="AE41" i="8" s="1"/>
  <c r="AV33" i="9"/>
  <c r="AE39" i="8" s="1"/>
  <c r="AV26" i="9"/>
  <c r="AE32" i="8" s="1"/>
  <c r="AV38" i="9"/>
  <c r="AE44" i="8" s="1"/>
  <c r="AV22" i="9"/>
  <c r="AE28" i="8" s="1"/>
  <c r="AV24" i="9"/>
  <c r="AE30" i="8" s="1"/>
  <c r="AV28" i="9"/>
  <c r="AE34" i="8" s="1"/>
  <c r="AV21" i="9"/>
  <c r="AE27" i="8" s="1"/>
  <c r="AV27" i="9"/>
  <c r="AE33" i="8" s="1"/>
  <c r="AV31" i="9"/>
  <c r="AE37" i="8" s="1"/>
  <c r="AV23" i="9"/>
  <c r="AE29" i="8" s="1"/>
  <c r="AV37" i="9"/>
  <c r="AE43" i="8" s="1"/>
  <c r="AV30" i="9"/>
  <c r="AE36" i="8" s="1"/>
  <c r="AV32" i="9"/>
  <c r="AE38" i="8" s="1"/>
  <c r="AU12" i="9"/>
  <c r="AD18" i="8" s="1"/>
  <c r="AV18" i="9"/>
  <c r="AE24" i="8" s="1"/>
  <c r="AU19" i="9"/>
  <c r="AD25" i="8" s="1"/>
  <c r="AU16" i="9"/>
  <c r="AD22" i="8" s="1"/>
  <c r="AU17" i="9"/>
  <c r="AD23" i="8" s="1"/>
  <c r="AU14" i="9"/>
  <c r="AD20" i="8" s="1"/>
  <c r="AV15" i="9"/>
  <c r="AE21" i="8" s="1"/>
  <c r="AV12" i="9"/>
  <c r="AE18" i="8" s="1"/>
  <c r="AU18" i="9"/>
  <c r="AD24" i="8" s="1"/>
  <c r="AV19" i="9"/>
  <c r="AE25" i="8" s="1"/>
  <c r="AV16" i="9"/>
  <c r="AE22" i="8" s="1"/>
  <c r="AV17" i="9"/>
  <c r="AE23" i="8" s="1"/>
  <c r="AV14" i="9"/>
  <c r="AE20" i="8" s="1"/>
  <c r="AU15" i="9"/>
  <c r="AD21" i="8" s="1"/>
  <c r="AU11" i="9"/>
  <c r="AD17" i="8" s="1"/>
  <c r="AV10" i="9"/>
  <c r="AE16" i="8" s="1"/>
  <c r="AV11" i="9"/>
  <c r="AE17" i="8" s="1"/>
  <c r="AU10" i="9"/>
  <c r="AD16" i="8" s="1"/>
  <c r="AV37" i="13"/>
  <c r="AE43" i="12" s="1"/>
  <c r="AV29" i="13"/>
  <c r="AE35" i="12" s="1"/>
  <c r="AV21" i="13"/>
  <c r="AE27" i="12" s="1"/>
  <c r="AV24" i="13"/>
  <c r="AE30" i="12" s="1"/>
  <c r="AV30" i="13"/>
  <c r="AE36" i="12" s="1"/>
  <c r="AV35" i="13"/>
  <c r="AE41" i="12" s="1"/>
  <c r="AV27" i="13"/>
  <c r="AE33" i="12" s="1"/>
  <c r="AV36" i="13"/>
  <c r="AE42" i="12" s="1"/>
  <c r="AV20" i="13"/>
  <c r="AE26" i="12" s="1"/>
  <c r="AV26" i="13"/>
  <c r="AE32" i="12" s="1"/>
  <c r="AV33" i="13"/>
  <c r="AE39" i="12" s="1"/>
  <c r="AV25" i="13"/>
  <c r="AE31" i="12" s="1"/>
  <c r="AV32" i="13"/>
  <c r="AE38" i="12" s="1"/>
  <c r="AV38" i="13"/>
  <c r="AE44" i="12" s="1"/>
  <c r="AV22" i="13"/>
  <c r="AE28" i="12" s="1"/>
  <c r="AV31" i="13"/>
  <c r="AE37" i="12" s="1"/>
  <c r="AV23" i="13"/>
  <c r="AE29" i="12" s="1"/>
  <c r="AV28" i="13"/>
  <c r="AE34" i="12" s="1"/>
  <c r="AV34" i="13"/>
  <c r="AE40" i="12" s="1"/>
  <c r="AU13" i="13"/>
  <c r="AD19" i="12" s="1"/>
  <c r="AU34" i="13"/>
  <c r="AD40" i="12" s="1"/>
  <c r="AU26" i="13"/>
  <c r="AD32" i="12" s="1"/>
  <c r="AU33" i="13"/>
  <c r="AD39" i="12" s="1"/>
  <c r="AU37" i="13"/>
  <c r="AD43" i="12" s="1"/>
  <c r="AU32" i="13"/>
  <c r="AD38" i="12" s="1"/>
  <c r="AU24" i="13"/>
  <c r="AD30" i="12" s="1"/>
  <c r="AU23" i="13"/>
  <c r="AD29" i="12" s="1"/>
  <c r="AU27" i="13"/>
  <c r="AD33" i="12" s="1"/>
  <c r="AU31" i="13"/>
  <c r="AD37" i="12" s="1"/>
  <c r="AU38" i="13"/>
  <c r="AD44" i="12" s="1"/>
  <c r="AU30" i="13"/>
  <c r="AD36" i="12" s="1"/>
  <c r="AU22" i="13"/>
  <c r="AD28" i="12" s="1"/>
  <c r="AU35" i="13"/>
  <c r="AD41" i="12" s="1"/>
  <c r="AU36" i="13"/>
  <c r="AD42" i="12" s="1"/>
  <c r="AU28" i="13"/>
  <c r="AD34" i="12" s="1"/>
  <c r="AU20" i="13"/>
  <c r="AD26" i="12" s="1"/>
  <c r="AU21" i="13"/>
  <c r="AD27" i="12" s="1"/>
  <c r="AU25" i="13"/>
  <c r="AD31" i="12" s="1"/>
  <c r="AU29" i="13"/>
  <c r="AD35" i="12" s="1"/>
  <c r="AU19" i="13"/>
  <c r="AD25" i="12" s="1"/>
  <c r="AV10" i="13"/>
  <c r="AE16" i="12" s="1"/>
  <c r="AU16" i="13"/>
  <c r="AD22" i="12" s="1"/>
  <c r="AU17" i="13"/>
  <c r="AD23" i="12" s="1"/>
  <c r="AV18" i="13"/>
  <c r="AE24" i="12" s="1"/>
  <c r="AV13" i="13"/>
  <c r="AE19" i="12" s="1"/>
  <c r="AU18" i="13"/>
  <c r="AD24" i="12" s="1"/>
  <c r="AV19" i="13"/>
  <c r="AE25" i="12" s="1"/>
  <c r="AU10" i="13"/>
  <c r="AD16" i="12" s="1"/>
  <c r="AV16" i="13"/>
  <c r="AE22" i="12" s="1"/>
  <c r="AV17" i="13"/>
  <c r="AE23" i="12" s="1"/>
  <c r="AV12" i="13"/>
  <c r="AE18" i="12" s="1"/>
  <c r="AV14" i="13"/>
  <c r="AE20" i="12" s="1"/>
  <c r="AU12" i="13"/>
  <c r="AD18" i="12" s="1"/>
  <c r="AU14" i="13"/>
  <c r="AD20" i="12" s="1"/>
  <c r="AU11" i="13"/>
  <c r="AD17" i="12" s="1"/>
  <c r="AV11" i="13"/>
  <c r="AE17" i="12" s="1"/>
  <c r="AV9" i="13"/>
  <c r="AE15" i="12" s="1"/>
  <c r="AU9" i="13"/>
  <c r="AD15" i="12" s="1"/>
  <c r="L25" i="3"/>
  <c r="L18" i="3"/>
  <c r="L20" i="3"/>
  <c r="AH35" i="10"/>
  <c r="J89" i="14" s="1"/>
  <c r="L15" i="3"/>
  <c r="L21" i="3"/>
  <c r="AH26" i="10"/>
  <c r="J80" i="14" s="1"/>
  <c r="L16" i="3"/>
  <c r="AH30" i="10"/>
  <c r="J84" i="14" s="1"/>
  <c r="AH44" i="10"/>
  <c r="J98" i="14" s="1"/>
  <c r="R18" i="4"/>
  <c r="AU9" i="9"/>
  <c r="AD15" i="8" s="1"/>
  <c r="AV9" i="9"/>
  <c r="AE15" i="8" s="1"/>
  <c r="AQ24" i="4"/>
  <c r="AR21" i="4"/>
  <c r="AR37" i="4"/>
  <c r="AR26" i="4"/>
  <c r="AR34" i="4"/>
  <c r="AR23" i="4"/>
  <c r="AR31" i="4"/>
  <c r="AR28" i="4"/>
  <c r="AR36" i="4"/>
  <c r="AR25" i="4"/>
  <c r="AR33" i="4"/>
  <c r="AR22" i="4"/>
  <c r="AR30" i="4"/>
  <c r="AQ33" i="4"/>
  <c r="AQ22" i="4"/>
  <c r="AR27" i="4"/>
  <c r="AR35" i="4"/>
  <c r="AR32" i="4"/>
  <c r="R16" i="4"/>
  <c r="T9" i="4"/>
  <c r="T10" i="4"/>
  <c r="R17" i="4"/>
  <c r="T15" i="4"/>
  <c r="T12" i="4"/>
  <c r="T16" i="4"/>
  <c r="T17" i="4"/>
  <c r="T18" i="4"/>
  <c r="T19" i="4"/>
  <c r="O31" i="4"/>
  <c r="T11" i="4"/>
  <c r="O29" i="4"/>
  <c r="O33" i="4"/>
  <c r="O37" i="4"/>
  <c r="O27" i="4"/>
  <c r="O35" i="4"/>
  <c r="T13" i="4"/>
  <c r="T14" i="4"/>
  <c r="I105" i="14" l="1"/>
  <c r="I43" i="14"/>
  <c r="AH15" i="12"/>
  <c r="J99" i="14" s="1"/>
  <c r="I99" i="14"/>
  <c r="AH18" i="12"/>
  <c r="J102" i="14" s="1"/>
  <c r="I102" i="14"/>
  <c r="AH22" i="12"/>
  <c r="J106" i="14" s="1"/>
  <c r="I106" i="14"/>
  <c r="AH25" i="12"/>
  <c r="J109" i="14" s="1"/>
  <c r="I109" i="14"/>
  <c r="AH19" i="12"/>
  <c r="J103" i="14" s="1"/>
  <c r="I103" i="14"/>
  <c r="AH16" i="12"/>
  <c r="J100" i="14" s="1"/>
  <c r="I100" i="14"/>
  <c r="AH40" i="12"/>
  <c r="J124" i="14" s="1"/>
  <c r="I124" i="14"/>
  <c r="AH29" i="12"/>
  <c r="J113" i="14" s="1"/>
  <c r="I113" i="14"/>
  <c r="AH28" i="12"/>
  <c r="J112" i="14" s="1"/>
  <c r="I112" i="14"/>
  <c r="AH38" i="12"/>
  <c r="J122" i="14" s="1"/>
  <c r="I122" i="14"/>
  <c r="AH39" i="12"/>
  <c r="J123" i="14" s="1"/>
  <c r="I123" i="14"/>
  <c r="AH26" i="12"/>
  <c r="J110" i="14" s="1"/>
  <c r="I110" i="14"/>
  <c r="AH33" i="12"/>
  <c r="J117" i="14" s="1"/>
  <c r="I117" i="14"/>
  <c r="AH36" i="12"/>
  <c r="J120" i="14" s="1"/>
  <c r="I120" i="14"/>
  <c r="AH27" i="12"/>
  <c r="J111" i="14" s="1"/>
  <c r="I111" i="14"/>
  <c r="AH43" i="12"/>
  <c r="J127" i="14" s="1"/>
  <c r="I127" i="14"/>
  <c r="AH17" i="12"/>
  <c r="J101" i="14" s="1"/>
  <c r="I101" i="14"/>
  <c r="AH20" i="12"/>
  <c r="J104" i="14" s="1"/>
  <c r="I104" i="14"/>
  <c r="AH23" i="12"/>
  <c r="J107" i="14" s="1"/>
  <c r="I107" i="14"/>
  <c r="AH24" i="12"/>
  <c r="J108" i="14" s="1"/>
  <c r="I108" i="14"/>
  <c r="AH34" i="12"/>
  <c r="J118" i="14" s="1"/>
  <c r="I118" i="14"/>
  <c r="AH37" i="12"/>
  <c r="J121" i="14" s="1"/>
  <c r="I121" i="14"/>
  <c r="AH44" i="12"/>
  <c r="J128" i="14" s="1"/>
  <c r="I128" i="14"/>
  <c r="AH31" i="12"/>
  <c r="J115" i="14" s="1"/>
  <c r="I115" i="14"/>
  <c r="AH32" i="12"/>
  <c r="J116" i="14" s="1"/>
  <c r="I116" i="14"/>
  <c r="AH42" i="12"/>
  <c r="J126" i="14" s="1"/>
  <c r="I126" i="14"/>
  <c r="AH41" i="12"/>
  <c r="J125" i="14" s="1"/>
  <c r="I125" i="14"/>
  <c r="AH30" i="12"/>
  <c r="J114" i="14" s="1"/>
  <c r="I114" i="14"/>
  <c r="AH35" i="12"/>
  <c r="J119" i="14" s="1"/>
  <c r="I119" i="14"/>
  <c r="AH15" i="8"/>
  <c r="J39" i="14" s="1"/>
  <c r="I39" i="14"/>
  <c r="AH17" i="8"/>
  <c r="J41" i="14" s="1"/>
  <c r="I41" i="14"/>
  <c r="AH20" i="8"/>
  <c r="J44" i="14" s="1"/>
  <c r="I44" i="14"/>
  <c r="AH22" i="8"/>
  <c r="J46" i="14" s="1"/>
  <c r="I46" i="14"/>
  <c r="AH21" i="8"/>
  <c r="J45" i="14" s="1"/>
  <c r="I45" i="14"/>
  <c r="AH36" i="8"/>
  <c r="J60" i="14" s="1"/>
  <c r="I60" i="14"/>
  <c r="AH29" i="8"/>
  <c r="J53" i="14" s="1"/>
  <c r="I53" i="14"/>
  <c r="AH33" i="8"/>
  <c r="J57" i="14" s="1"/>
  <c r="I57" i="14"/>
  <c r="AH34" i="8"/>
  <c r="J58" i="14" s="1"/>
  <c r="I58" i="14"/>
  <c r="AH28" i="8"/>
  <c r="J52" i="14" s="1"/>
  <c r="I52" i="14"/>
  <c r="AH32" i="8"/>
  <c r="J56" i="14" s="1"/>
  <c r="I56" i="14"/>
  <c r="AH41" i="8"/>
  <c r="J65" i="14" s="1"/>
  <c r="I65" i="14"/>
  <c r="AH31" i="8"/>
  <c r="J55" i="14" s="1"/>
  <c r="I55" i="14"/>
  <c r="AH42" i="8"/>
  <c r="J66" i="14" s="1"/>
  <c r="I66" i="14"/>
  <c r="AH16" i="8"/>
  <c r="J40" i="14" s="1"/>
  <c r="I40" i="14"/>
  <c r="AH23" i="8"/>
  <c r="J47" i="14" s="1"/>
  <c r="I47" i="14"/>
  <c r="AH25" i="8"/>
  <c r="J49" i="14" s="1"/>
  <c r="I49" i="14"/>
  <c r="AH18" i="8"/>
  <c r="J42" i="14" s="1"/>
  <c r="I42" i="14"/>
  <c r="AH24" i="8"/>
  <c r="J48" i="14" s="1"/>
  <c r="I48" i="14"/>
  <c r="AH38" i="8"/>
  <c r="J62" i="14" s="1"/>
  <c r="I62" i="14"/>
  <c r="AH43" i="8"/>
  <c r="J67" i="14" s="1"/>
  <c r="I67" i="14"/>
  <c r="AH37" i="8"/>
  <c r="J61" i="14" s="1"/>
  <c r="I61" i="14"/>
  <c r="AH27" i="8"/>
  <c r="J51" i="14" s="1"/>
  <c r="I51" i="14"/>
  <c r="AH30" i="8"/>
  <c r="J54" i="14" s="1"/>
  <c r="I54" i="14"/>
  <c r="AH44" i="8"/>
  <c r="J68" i="14" s="1"/>
  <c r="I68" i="14"/>
  <c r="AH39" i="8"/>
  <c r="J63" i="14" s="1"/>
  <c r="I63" i="14"/>
  <c r="AH35" i="8"/>
  <c r="J59" i="14" s="1"/>
  <c r="I59" i="14"/>
  <c r="AH26" i="8"/>
  <c r="J50" i="14" s="1"/>
  <c r="I50" i="14"/>
  <c r="AH40" i="8"/>
  <c r="J64" i="14" s="1"/>
  <c r="I64" i="14"/>
  <c r="L23" i="3"/>
  <c r="AH38" i="10"/>
  <c r="J92" i="14" s="1"/>
  <c r="AH33" i="10"/>
  <c r="J87" i="14" s="1"/>
  <c r="AH28" i="10"/>
  <c r="J82" i="14" s="1"/>
  <c r="AH31" i="10"/>
  <c r="J85" i="14" s="1"/>
  <c r="AH42" i="10"/>
  <c r="J96" i="14" s="1"/>
  <c r="AH37" i="10"/>
  <c r="J91" i="14" s="1"/>
  <c r="AH43" i="10"/>
  <c r="J97" i="14" s="1"/>
  <c r="L22" i="3"/>
  <c r="AH41" i="10"/>
  <c r="J95" i="14" s="1"/>
  <c r="AH36" i="10"/>
  <c r="J90" i="14" s="1"/>
  <c r="AH39" i="10"/>
  <c r="J93" i="14" s="1"/>
  <c r="AH40" i="10"/>
  <c r="J94" i="14" s="1"/>
  <c r="AH34" i="10"/>
  <c r="J88" i="14" s="1"/>
  <c r="AH29" i="10"/>
  <c r="J83" i="14" s="1"/>
  <c r="AH32" i="10"/>
  <c r="J86" i="14" s="1"/>
  <c r="AH27" i="10"/>
  <c r="J81" i="14" s="1"/>
  <c r="L24" i="3"/>
  <c r="AL14" i="4"/>
  <c r="AR14" i="4" s="1"/>
  <c r="AK14" i="4"/>
  <c r="AQ14" i="4" s="1"/>
  <c r="AL18" i="4"/>
  <c r="AR18" i="4" s="1"/>
  <c r="AK18" i="4"/>
  <c r="AQ18" i="4" s="1"/>
  <c r="AL16" i="4"/>
  <c r="AR16" i="4" s="1"/>
  <c r="AK16" i="4"/>
  <c r="AQ16" i="4" s="1"/>
  <c r="AL15" i="4"/>
  <c r="AR15" i="4" s="1"/>
  <c r="AK15" i="4"/>
  <c r="AQ15" i="4" s="1"/>
  <c r="AL9" i="4"/>
  <c r="AR9" i="4" s="1"/>
  <c r="AK9" i="4"/>
  <c r="AQ9" i="4" s="1"/>
  <c r="AL13" i="4"/>
  <c r="AR13" i="4" s="1"/>
  <c r="AK13" i="4"/>
  <c r="AQ13" i="4" s="1"/>
  <c r="AL11" i="4"/>
  <c r="AR11" i="4" s="1"/>
  <c r="AK11" i="4"/>
  <c r="AQ11" i="4" s="1"/>
  <c r="AL19" i="4"/>
  <c r="AR19" i="4" s="1"/>
  <c r="AK19" i="4"/>
  <c r="AQ19" i="4" s="1"/>
  <c r="AL17" i="4"/>
  <c r="AR17" i="4" s="1"/>
  <c r="AK17" i="4"/>
  <c r="AQ17" i="4" s="1"/>
  <c r="AL12" i="4"/>
  <c r="AR12" i="4" s="1"/>
  <c r="AK12" i="4"/>
  <c r="AQ12" i="4" s="1"/>
  <c r="AL10" i="4"/>
  <c r="AR10" i="4" s="1"/>
  <c r="AK10" i="4"/>
  <c r="AQ10" i="4" s="1"/>
  <c r="M20" i="3"/>
  <c r="M19" i="3"/>
  <c r="M24" i="3"/>
  <c r="M22" i="3"/>
  <c r="M21" i="3"/>
  <c r="M16" i="3"/>
  <c r="M17" i="3"/>
  <c r="M25" i="3"/>
  <c r="M23" i="3"/>
  <c r="M18" i="3"/>
  <c r="AU10" i="4" l="1"/>
  <c r="AD16" i="3" s="1"/>
  <c r="AV32" i="4"/>
  <c r="AE38" i="3" s="1"/>
  <c r="AU28" i="4"/>
  <c r="AD34" i="3" s="1"/>
  <c r="AU25" i="4"/>
  <c r="AD31" i="3" s="1"/>
  <c r="AU37" i="4"/>
  <c r="AD43" i="3" s="1"/>
  <c r="AU29" i="4"/>
  <c r="AD35" i="3" s="1"/>
  <c r="AU27" i="4"/>
  <c r="AD33" i="3" s="1"/>
  <c r="AU34" i="4"/>
  <c r="AD40" i="3" s="1"/>
  <c r="AU26" i="4"/>
  <c r="AD32" i="3" s="1"/>
  <c r="AU20" i="4"/>
  <c r="AD26" i="3" s="1"/>
  <c r="AU38" i="4"/>
  <c r="AD44" i="3" s="1"/>
  <c r="AU32" i="4"/>
  <c r="AD38" i="3" s="1"/>
  <c r="AU31" i="4"/>
  <c r="AD37" i="3" s="1"/>
  <c r="AU21" i="4"/>
  <c r="AD27" i="3" s="1"/>
  <c r="AU36" i="4"/>
  <c r="AD42" i="3" s="1"/>
  <c r="AU35" i="4"/>
  <c r="AD41" i="3" s="1"/>
  <c r="AU23" i="4"/>
  <c r="AD29" i="3" s="1"/>
  <c r="AU30" i="4"/>
  <c r="AD36" i="3" s="1"/>
  <c r="AU24" i="4"/>
  <c r="AD30" i="3" s="1"/>
  <c r="AV31" i="4"/>
  <c r="AE37" i="3" s="1"/>
  <c r="AV25" i="4"/>
  <c r="AE31" i="3" s="1"/>
  <c r="AU33" i="4"/>
  <c r="AD39" i="3" s="1"/>
  <c r="AV21" i="4"/>
  <c r="AE27" i="3" s="1"/>
  <c r="AV23" i="4"/>
  <c r="AE29" i="3" s="1"/>
  <c r="AV33" i="4"/>
  <c r="AE39" i="3" s="1"/>
  <c r="AU22" i="4"/>
  <c r="AD28" i="3" s="1"/>
  <c r="AV20" i="4"/>
  <c r="AE26" i="3" s="1"/>
  <c r="AV29" i="4"/>
  <c r="AE35" i="3" s="1"/>
  <c r="AV24" i="4"/>
  <c r="AE30" i="3" s="1"/>
  <c r="AV38" i="4"/>
  <c r="AE44" i="3" s="1"/>
  <c r="AV34" i="4"/>
  <c r="AE40" i="3" s="1"/>
  <c r="AV37" i="4"/>
  <c r="AE43" i="3" s="1"/>
  <c r="AV36" i="4"/>
  <c r="AE42" i="3" s="1"/>
  <c r="AV22" i="4"/>
  <c r="AE28" i="3" s="1"/>
  <c r="AV27" i="4"/>
  <c r="AE33" i="3" s="1"/>
  <c r="AV26" i="4"/>
  <c r="AE32" i="3" s="1"/>
  <c r="AV28" i="4"/>
  <c r="AE34" i="3" s="1"/>
  <c r="AV30" i="4"/>
  <c r="AE36" i="3" s="1"/>
  <c r="AV35" i="4"/>
  <c r="AE41" i="3" s="1"/>
  <c r="AU9" i="4"/>
  <c r="AD15" i="3" s="1"/>
  <c r="AU17" i="4"/>
  <c r="AU12" i="4"/>
  <c r="AU19" i="4"/>
  <c r="AU11" i="4"/>
  <c r="AU13" i="4"/>
  <c r="AU15" i="4"/>
  <c r="AU16" i="4"/>
  <c r="AU18" i="4"/>
  <c r="AU14" i="4"/>
  <c r="AV9" i="4"/>
  <c r="AV12" i="4"/>
  <c r="AV10" i="4"/>
  <c r="AV17" i="4"/>
  <c r="AV18" i="4"/>
  <c r="AV19" i="4"/>
  <c r="AV15" i="4"/>
  <c r="AV16" i="4"/>
  <c r="AV14" i="4"/>
  <c r="AV13" i="4"/>
  <c r="AV11" i="4"/>
  <c r="AH36" i="3" l="1"/>
  <c r="J30" i="14" s="1"/>
  <c r="I30" i="14"/>
  <c r="AH32" i="3"/>
  <c r="J26" i="14" s="1"/>
  <c r="I26" i="14"/>
  <c r="AH28" i="3"/>
  <c r="J22" i="14" s="1"/>
  <c r="I22" i="14"/>
  <c r="AH43" i="3"/>
  <c r="J37" i="14" s="1"/>
  <c r="I37" i="14"/>
  <c r="AH44" i="3"/>
  <c r="J38" i="14" s="1"/>
  <c r="I38" i="14"/>
  <c r="AH35" i="3"/>
  <c r="J29" i="14" s="1"/>
  <c r="I29" i="14"/>
  <c r="AH29" i="3"/>
  <c r="J23" i="14" s="1"/>
  <c r="I23" i="14"/>
  <c r="AH37" i="3"/>
  <c r="J31" i="14" s="1"/>
  <c r="I31" i="14"/>
  <c r="AH38" i="3"/>
  <c r="J32" i="14" s="1"/>
  <c r="I32" i="14"/>
  <c r="AH41" i="3"/>
  <c r="J35" i="14" s="1"/>
  <c r="I35" i="14"/>
  <c r="AH34" i="3"/>
  <c r="J28" i="14" s="1"/>
  <c r="I28" i="14"/>
  <c r="AH33" i="3"/>
  <c r="J27" i="14" s="1"/>
  <c r="I27" i="14"/>
  <c r="AH42" i="3"/>
  <c r="J36" i="14" s="1"/>
  <c r="I36" i="14"/>
  <c r="AH40" i="3"/>
  <c r="J34" i="14" s="1"/>
  <c r="I34" i="14"/>
  <c r="AH30" i="3"/>
  <c r="J24" i="14" s="1"/>
  <c r="I24" i="14"/>
  <c r="AH26" i="3"/>
  <c r="J20" i="14" s="1"/>
  <c r="I20" i="14"/>
  <c r="AH39" i="3"/>
  <c r="J33" i="14" s="1"/>
  <c r="I33" i="14"/>
  <c r="AH27" i="3"/>
  <c r="J21" i="14" s="1"/>
  <c r="I21" i="14"/>
  <c r="AH31" i="3"/>
  <c r="J25" i="14" s="1"/>
  <c r="I25" i="14"/>
  <c r="AE22" i="3"/>
  <c r="AH22" i="10"/>
  <c r="J76" i="14" s="1"/>
  <c r="AE23" i="3"/>
  <c r="AH23" i="10"/>
  <c r="J77" i="14" s="1"/>
  <c r="AD24" i="3"/>
  <c r="AD17" i="3"/>
  <c r="AD18" i="3"/>
  <c r="AE19" i="3"/>
  <c r="AH19" i="10"/>
  <c r="J73" i="14" s="1"/>
  <c r="AE25" i="3"/>
  <c r="AH25" i="10"/>
  <c r="J79" i="14" s="1"/>
  <c r="AE18" i="3"/>
  <c r="AH18" i="10"/>
  <c r="J72" i="14" s="1"/>
  <c r="AD21" i="3"/>
  <c r="AE17" i="3"/>
  <c r="AH17" i="10"/>
  <c r="J71" i="14" s="1"/>
  <c r="AE20" i="3"/>
  <c r="AH20" i="10"/>
  <c r="J74" i="14" s="1"/>
  <c r="AE21" i="3"/>
  <c r="AH21" i="10"/>
  <c r="J75" i="14" s="1"/>
  <c r="AE24" i="3"/>
  <c r="AH24" i="10"/>
  <c r="J78" i="14" s="1"/>
  <c r="AE16" i="3"/>
  <c r="AH16" i="10"/>
  <c r="J70" i="14" s="1"/>
  <c r="AE15" i="3"/>
  <c r="AH15" i="10"/>
  <c r="J69" i="14" s="1"/>
  <c r="AD20" i="3"/>
  <c r="AD22" i="3"/>
  <c r="AD19" i="3"/>
  <c r="AD25" i="3"/>
  <c r="AD23" i="3"/>
  <c r="AH15" i="3" l="1"/>
  <c r="J9" i="14" s="1"/>
  <c r="I9" i="14"/>
  <c r="AH24" i="3"/>
  <c r="J18" i="14" s="1"/>
  <c r="I18" i="14"/>
  <c r="AH17" i="3"/>
  <c r="J11" i="14" s="1"/>
  <c r="I11" i="14"/>
  <c r="AH23" i="3"/>
  <c r="J17" i="14" s="1"/>
  <c r="I17" i="14"/>
  <c r="AH22" i="3"/>
  <c r="J16" i="14" s="1"/>
  <c r="I16" i="14"/>
  <c r="AH16" i="3"/>
  <c r="J10" i="14" s="1"/>
  <c r="I10" i="14"/>
  <c r="AH21" i="3"/>
  <c r="J15" i="14" s="1"/>
  <c r="I15" i="14"/>
  <c r="AH20" i="3"/>
  <c r="J14" i="14" s="1"/>
  <c r="I14" i="14"/>
  <c r="AH18" i="3"/>
  <c r="J12" i="14" s="1"/>
  <c r="I12" i="14"/>
  <c r="AH25" i="3"/>
  <c r="J19" i="14" s="1"/>
  <c r="I19" i="14"/>
  <c r="AH19" i="3"/>
  <c r="J13" i="14" s="1"/>
  <c r="I13" i="14"/>
</calcChain>
</file>

<file path=xl/sharedStrings.xml><?xml version="1.0" encoding="utf-8"?>
<sst xmlns="http://schemas.openxmlformats.org/spreadsheetml/2006/main" count="1243" uniqueCount="279">
  <si>
    <t>Nombre de pénalités</t>
  </si>
  <si>
    <t>Classement</t>
  </si>
  <si>
    <t>N° de licence</t>
  </si>
  <si>
    <t>Nom</t>
  </si>
  <si>
    <t>Prénom</t>
  </si>
  <si>
    <t xml:space="preserve">Jeux </t>
  </si>
  <si>
    <t xml:space="preserve"> </t>
  </si>
  <si>
    <t>Minutes</t>
  </si>
  <si>
    <t>Secondes</t>
  </si>
  <si>
    <t>Temps (Chrono)</t>
  </si>
  <si>
    <t>Secondes de pénalités</t>
  </si>
  <si>
    <t>Secondes chrono + pénalités</t>
  </si>
  <si>
    <t>Reste secondes de pénalités</t>
  </si>
  <si>
    <t>Conversion minutes de pénalités</t>
  </si>
  <si>
    <t>Minutes chrono + pénalités</t>
  </si>
  <si>
    <t>Dixièmes pour formule</t>
  </si>
  <si>
    <t>Catégorie</t>
  </si>
  <si>
    <t>Dossard</t>
  </si>
  <si>
    <t>Club</t>
  </si>
  <si>
    <t>Course</t>
  </si>
  <si>
    <t>Classement
Général</t>
  </si>
  <si>
    <t>Sprint</t>
  </si>
  <si>
    <t>Cyclo-Cross</t>
  </si>
  <si>
    <t>Jeux</t>
  </si>
  <si>
    <t>Cyclo-cross</t>
  </si>
  <si>
    <t>Total des places</t>
  </si>
  <si>
    <t>Date de naissance</t>
  </si>
  <si>
    <t>Numéro de licence</t>
  </si>
  <si>
    <t>VC Charollais</t>
  </si>
  <si>
    <t>VC Montcellien</t>
  </si>
  <si>
    <t>AC Verdunoise</t>
  </si>
  <si>
    <t>Ecuisses VSP</t>
  </si>
  <si>
    <t>VS Chalonnais</t>
  </si>
  <si>
    <t>CC San Martinois</t>
  </si>
  <si>
    <t>Team Mercurey</t>
  </si>
  <si>
    <t>VS Joncynois</t>
  </si>
  <si>
    <t>Creusot Cyclisme</t>
  </si>
  <si>
    <t>Nombre</t>
  </si>
  <si>
    <t>Club organisateur</t>
  </si>
  <si>
    <t>Epreuve</t>
  </si>
  <si>
    <t>Date de l'épreuve</t>
  </si>
  <si>
    <t>Liste des Clubs</t>
  </si>
  <si>
    <t>Cycling EcoTeam</t>
  </si>
  <si>
    <r>
      <t>Jeux
(</t>
    </r>
    <r>
      <rPr>
        <sz val="8"/>
        <color rgb="FFFF0000"/>
        <rFont val="Arial"/>
        <family val="2"/>
      </rPr>
      <t>Intermédiaire)</t>
    </r>
  </si>
  <si>
    <r>
      <t xml:space="preserve">Cyclo-cross
</t>
    </r>
    <r>
      <rPr>
        <sz val="8"/>
        <color rgb="FFFF0000"/>
        <rFont val="Arial"/>
        <family val="2"/>
      </rPr>
      <t>(Intermédiaire)</t>
    </r>
  </si>
  <si>
    <r>
      <t xml:space="preserve">Total des places
</t>
    </r>
    <r>
      <rPr>
        <sz val="8"/>
        <color rgb="FFFF0000"/>
        <rFont val="Arial"/>
        <family val="2"/>
      </rPr>
      <t>(Intermédiaire)</t>
    </r>
  </si>
  <si>
    <r>
      <t xml:space="preserve">Classement
Général
</t>
    </r>
    <r>
      <rPr>
        <sz val="8"/>
        <color theme="1"/>
        <rFont val="Arial"/>
        <family val="2"/>
      </rPr>
      <t>(Intermédiaire)</t>
    </r>
  </si>
  <si>
    <r>
      <t xml:space="preserve">Classement
Général
</t>
    </r>
    <r>
      <rPr>
        <i/>
        <sz val="10"/>
        <color theme="1"/>
        <rFont val="Arial"/>
        <family val="2"/>
      </rPr>
      <t>(Intermédiaire)</t>
    </r>
  </si>
  <si>
    <t>Points</t>
  </si>
  <si>
    <t>(1)-Mous</t>
  </si>
  <si>
    <t>(2)-Pous</t>
  </si>
  <si>
    <t>(3)-Pup</t>
  </si>
  <si>
    <t>(4)-Benj</t>
  </si>
  <si>
    <t>Pupilles</t>
  </si>
  <si>
    <t>Poussins</t>
  </si>
  <si>
    <t>Benjamins</t>
  </si>
  <si>
    <t>Moustiques</t>
  </si>
  <si>
    <r>
      <t xml:space="preserve">Catégorie
</t>
    </r>
    <r>
      <rPr>
        <i/>
        <sz val="10"/>
        <color theme="1"/>
        <rFont val="Arial"/>
        <family val="2"/>
      </rPr>
      <t>(Vérification)</t>
    </r>
  </si>
  <si>
    <t>Engagés</t>
  </si>
  <si>
    <t>Centièmes</t>
  </si>
  <si>
    <t>Temps
Min:Sec:Cent
(Avec pénalités)</t>
  </si>
  <si>
    <r>
      <t>Total S</t>
    </r>
    <r>
      <rPr>
        <b/>
        <sz val="11"/>
        <color rgb="FFFF0000"/>
        <rFont val="Arial"/>
        <family val="2"/>
      </rPr>
      <t>econdes</t>
    </r>
    <r>
      <rPr>
        <sz val="11"/>
        <color rgb="FFFF0000"/>
        <rFont val="Arial"/>
        <family val="2"/>
      </rPr>
      <t xml:space="preserve"> +Centièmes</t>
    </r>
  </si>
  <si>
    <t>Centièmes pour formule</t>
  </si>
  <si>
    <r>
      <t xml:space="preserve">Total Sec + </t>
    </r>
    <r>
      <rPr>
        <b/>
        <sz val="11"/>
        <color rgb="FFFF0000"/>
        <rFont val="Arial"/>
        <family val="2"/>
      </rPr>
      <t>Centièmes</t>
    </r>
  </si>
  <si>
    <r>
      <t xml:space="preserve">Total </t>
    </r>
    <r>
      <rPr>
        <b/>
        <sz val="11"/>
        <color rgb="FFFF0000"/>
        <rFont val="Arial"/>
        <family val="2"/>
      </rPr>
      <t>Secondes</t>
    </r>
    <r>
      <rPr>
        <sz val="11"/>
        <color rgb="FFFF0000"/>
        <rFont val="Arial"/>
        <family val="2"/>
      </rPr>
      <t xml:space="preserve"> +Centièmes</t>
    </r>
  </si>
  <si>
    <r>
      <t xml:space="preserve">Total </t>
    </r>
    <r>
      <rPr>
        <b/>
        <sz val="11"/>
        <color rgb="FFFF0000"/>
        <rFont val="Arial"/>
        <family val="2"/>
      </rPr>
      <t>Secondes</t>
    </r>
    <r>
      <rPr>
        <sz val="11"/>
        <color rgb="FFFF0000"/>
        <rFont val="Arial"/>
        <family val="2"/>
      </rPr>
      <t xml:space="preserve"> + Centièmes</t>
    </r>
  </si>
  <si>
    <r>
      <t xml:space="preserve">Total </t>
    </r>
    <r>
      <rPr>
        <b/>
        <sz val="11"/>
        <color rgb="FFFF0000"/>
        <rFont val="Arial"/>
        <family val="2"/>
      </rPr>
      <t xml:space="preserve">Secondes </t>
    </r>
    <r>
      <rPr>
        <sz val="11"/>
        <color rgb="FFFF0000"/>
        <rFont val="Arial"/>
        <family val="2"/>
      </rPr>
      <t>+ Centièmes</t>
    </r>
  </si>
  <si>
    <t>GOURGIN</t>
  </si>
  <si>
    <t>Roman</t>
  </si>
  <si>
    <t>LE ROUZIC</t>
  </si>
  <si>
    <t>Evan</t>
  </si>
  <si>
    <t>Esteban</t>
  </si>
  <si>
    <t>GUILBERT</t>
  </si>
  <si>
    <t>Maxence</t>
  </si>
  <si>
    <t>JACQUET</t>
  </si>
  <si>
    <t>Anthony</t>
  </si>
  <si>
    <t>DUCOTE</t>
  </si>
  <si>
    <t>Juline</t>
  </si>
  <si>
    <t>MIERZINSKI</t>
  </si>
  <si>
    <t>Lola</t>
  </si>
  <si>
    <t>Laurine</t>
  </si>
  <si>
    <t>clubs</t>
  </si>
  <si>
    <t>TOTAL</t>
  </si>
  <si>
    <t>EC Marcigny</t>
  </si>
  <si>
    <t>Granges Grupetto</t>
  </si>
  <si>
    <t>Paray le M Cyclisme</t>
  </si>
  <si>
    <t>UV Chalonnaise</t>
  </si>
  <si>
    <t>VC Louhannais</t>
  </si>
  <si>
    <t>VC Tournus</t>
  </si>
  <si>
    <t>PS Autunoise</t>
  </si>
  <si>
    <t>Creusot VS</t>
  </si>
  <si>
    <t>MOIS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</si>
  <si>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</si>
  <si>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</si>
  <si>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</si>
  <si>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</si>
  <si>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</si>
  <si>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</si>
  <si>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</si>
  <si>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</si>
  <si>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</si>
  <si>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</si>
  <si>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MARGUIN</t>
  </si>
  <si>
    <t>Baptiste</t>
  </si>
  <si>
    <t>Damien</t>
  </si>
  <si>
    <t xml:space="preserve">LEMAITRE </t>
  </si>
  <si>
    <t>Julian</t>
  </si>
  <si>
    <t xml:space="preserve">MICHELET </t>
  </si>
  <si>
    <t>QUETIGNY</t>
  </si>
  <si>
    <t>Clarisse</t>
  </si>
  <si>
    <t>HURET</t>
  </si>
  <si>
    <t>Sacha</t>
  </si>
  <si>
    <t>COCHARD</t>
  </si>
  <si>
    <t>Vivien</t>
  </si>
  <si>
    <t>BEAUGEY</t>
  </si>
  <si>
    <t>Axel</t>
  </si>
  <si>
    <t>GRILLOT</t>
  </si>
  <si>
    <t>Ilaria</t>
  </si>
  <si>
    <t>BOYER</t>
  </si>
  <si>
    <t>Erwan</t>
  </si>
  <si>
    <t>GENETIER</t>
  </si>
  <si>
    <t>Clara</t>
  </si>
  <si>
    <t>COLAS</t>
  </si>
  <si>
    <t>Louka</t>
  </si>
  <si>
    <t>LE BON</t>
  </si>
  <si>
    <t>Brieg</t>
  </si>
  <si>
    <t>GAUTHIER</t>
  </si>
  <si>
    <t>Ancelin</t>
  </si>
  <si>
    <t>MIGUET</t>
  </si>
  <si>
    <t>Louison</t>
  </si>
  <si>
    <t>BELIOT</t>
  </si>
  <si>
    <t>Julie</t>
  </si>
  <si>
    <t>Décembre</t>
  </si>
  <si>
    <t>GENETET</t>
  </si>
  <si>
    <t>Maël</t>
  </si>
  <si>
    <t>COUDRAT</t>
  </si>
  <si>
    <t>Vadim</t>
  </si>
  <si>
    <t>Milovan</t>
  </si>
  <si>
    <t>LONJARET</t>
  </si>
  <si>
    <t>Paul</t>
  </si>
  <si>
    <t>BEIRNAERT</t>
  </si>
  <si>
    <t>Manon</t>
  </si>
  <si>
    <t>QUINTILLA LOPEZ</t>
  </si>
  <si>
    <t>Joanna</t>
  </si>
  <si>
    <t>Thimothé</t>
  </si>
  <si>
    <t>BOSC</t>
  </si>
  <si>
    <t>Emma</t>
  </si>
  <si>
    <t>Noah</t>
  </si>
  <si>
    <t>ROUSSEAUX</t>
  </si>
  <si>
    <t>Enola</t>
  </si>
  <si>
    <t>Melvil</t>
  </si>
  <si>
    <t>Nolan</t>
  </si>
  <si>
    <t>AURENGE</t>
  </si>
  <si>
    <t>Niall</t>
  </si>
  <si>
    <t>ORMANCEY</t>
  </si>
  <si>
    <t>Emilien</t>
  </si>
  <si>
    <t>LETIENNE</t>
  </si>
  <si>
    <t>RABUT</t>
  </si>
  <si>
    <t>RAGAINE</t>
  </si>
  <si>
    <t>Angèle</t>
  </si>
  <si>
    <t>CORTOT</t>
  </si>
  <si>
    <t>Chloé</t>
  </si>
  <si>
    <t>COELHO</t>
  </si>
  <si>
    <t>Enzo</t>
  </si>
  <si>
    <t>BRUZZONI</t>
  </si>
  <si>
    <t>Maëlys</t>
  </si>
  <si>
    <t>LEMAITRE</t>
  </si>
  <si>
    <t>Sarah</t>
  </si>
  <si>
    <t>PELLETIER</t>
  </si>
  <si>
    <t>Maxime</t>
  </si>
  <si>
    <t>HEBERT</t>
  </si>
  <si>
    <t>Loucyan</t>
  </si>
  <si>
    <t>BAILLY</t>
  </si>
  <si>
    <t>Marie</t>
  </si>
  <si>
    <t>Ezzio</t>
  </si>
  <si>
    <t>CICCIU</t>
  </si>
  <si>
    <t>Mila</t>
  </si>
  <si>
    <t>Antoine</t>
  </si>
  <si>
    <t>EUVRARD</t>
  </si>
  <si>
    <t>Antonin</t>
  </si>
  <si>
    <t>FOREST</t>
  </si>
  <si>
    <t>Valérian</t>
  </si>
  <si>
    <t>DOURIOT</t>
  </si>
  <si>
    <t>Mathieu</t>
  </si>
  <si>
    <t>MORETTI</t>
  </si>
  <si>
    <t>Timéo</t>
  </si>
  <si>
    <t>MICHAUD</t>
  </si>
  <si>
    <t>Laurent</t>
  </si>
  <si>
    <t>DEVERCHERE</t>
  </si>
  <si>
    <t>Maximilien</t>
  </si>
  <si>
    <t>ANTUNES</t>
  </si>
  <si>
    <t>Hugo</t>
  </si>
  <si>
    <t>PERROUX</t>
  </si>
  <si>
    <t>Cyril</t>
  </si>
  <si>
    <t>TRAPET</t>
  </si>
  <si>
    <t>Gaston</t>
  </si>
  <si>
    <t>SATHOUD</t>
  </si>
  <si>
    <t>Maëva</t>
  </si>
  <si>
    <t>Fours</t>
  </si>
  <si>
    <t>FAMY</t>
  </si>
  <si>
    <t>Célia</t>
  </si>
  <si>
    <t>Louane</t>
  </si>
  <si>
    <t>OLIVIER-LEVOYE</t>
  </si>
  <si>
    <t>Mattéo</t>
  </si>
  <si>
    <t>MORNAT</t>
  </si>
  <si>
    <t>Mathilde</t>
  </si>
  <si>
    <t>MOREIRA ALVES</t>
  </si>
  <si>
    <t>Maëlle</t>
  </si>
  <si>
    <t>DEVAUX FLEURY</t>
  </si>
  <si>
    <t>DEVAUX-FLEURY</t>
  </si>
  <si>
    <t>Léane</t>
  </si>
  <si>
    <t>DEVEYER</t>
  </si>
  <si>
    <t>Sully</t>
  </si>
  <si>
    <t>DRILLIEN</t>
  </si>
  <si>
    <t>Lazarine</t>
  </si>
  <si>
    <t>Lucien</t>
  </si>
  <si>
    <t>Lenny</t>
  </si>
  <si>
    <t>MANIÈRE</t>
  </si>
  <si>
    <t>Gabriel</t>
  </si>
  <si>
    <t>PROST</t>
  </si>
  <si>
    <t>Elioth</t>
  </si>
  <si>
    <t>BRICHLER</t>
  </si>
  <si>
    <t>EVSP</t>
  </si>
  <si>
    <t>31/03/2019</t>
  </si>
  <si>
    <t>Prix de la Municipalité d'Ecuisses</t>
  </si>
  <si>
    <t>Mattia</t>
  </si>
  <si>
    <t>Verdun</t>
  </si>
  <si>
    <t>Sans</t>
  </si>
  <si>
    <t>A ajouter</t>
  </si>
  <si>
    <t>1</t>
  </si>
  <si>
    <t>15</t>
  </si>
  <si>
    <t>59</t>
  </si>
  <si>
    <t>00</t>
  </si>
  <si>
    <t>25</t>
  </si>
  <si>
    <t>57</t>
  </si>
  <si>
    <t>38</t>
  </si>
  <si>
    <t>35</t>
  </si>
  <si>
    <t>28</t>
  </si>
  <si>
    <t>94</t>
  </si>
  <si>
    <t>23</t>
  </si>
  <si>
    <t>37</t>
  </si>
  <si>
    <t>30</t>
  </si>
  <si>
    <t>75</t>
  </si>
  <si>
    <t>2</t>
  </si>
  <si>
    <t>16</t>
  </si>
  <si>
    <t>60</t>
  </si>
  <si>
    <t>54</t>
  </si>
  <si>
    <t>17</t>
  </si>
  <si>
    <t>34</t>
  </si>
  <si>
    <t>48</t>
  </si>
  <si>
    <t>91</t>
  </si>
  <si>
    <t>56</t>
  </si>
  <si>
    <t>69</t>
  </si>
  <si>
    <t>05</t>
  </si>
  <si>
    <t>78</t>
  </si>
  <si>
    <t>20</t>
  </si>
  <si>
    <t>79</t>
  </si>
  <si>
    <t>87</t>
  </si>
  <si>
    <t>52</t>
  </si>
  <si>
    <t>68</t>
  </si>
  <si>
    <t>11</t>
  </si>
  <si>
    <t>50</t>
  </si>
  <si>
    <t>29</t>
  </si>
  <si>
    <t>08</t>
  </si>
  <si>
    <t>85</t>
  </si>
  <si>
    <t>31</t>
  </si>
  <si>
    <t>19</t>
  </si>
  <si>
    <t>72</t>
  </si>
  <si>
    <t>44</t>
  </si>
  <si>
    <t>65</t>
  </si>
  <si>
    <t>27</t>
  </si>
  <si>
    <t>82</t>
  </si>
  <si>
    <t>53</t>
  </si>
  <si>
    <t>84</t>
  </si>
  <si>
    <t>81</t>
  </si>
  <si>
    <t>3</t>
  </si>
  <si>
    <t>70</t>
  </si>
  <si>
    <t>02</t>
  </si>
  <si>
    <t>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</si>
</sst>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dd/mm/yy;@"/>
    <numFmt numFmtId="166" formatCode="[$-40C]General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8"/>
      <color rgb="FF00FF00"/>
      <name val="Arial"/>
      <family val="2"/>
    </font>
    <font>
      <b/>
      <sz val="18"/>
      <color rgb="FF0000CC"/>
      <name val="Arial"/>
      <family val="2"/>
    </font>
    <font>
      <b/>
      <sz val="18"/>
      <color rgb="FFFFFF00"/>
      <name val="Arial"/>
      <family val="2"/>
    </font>
    <font>
      <b/>
      <sz val="18"/>
      <color theme="9" tint="-0.249977111117893"/>
      <name val="Arial"/>
      <family val="2"/>
    </font>
    <font>
      <sz val="18"/>
      <color theme="1"/>
      <name val="Arial"/>
      <family val="2"/>
    </font>
    <font>
      <sz val="26"/>
      <color theme="1"/>
      <name val="Arial"/>
      <family val="2"/>
    </font>
    <font>
      <sz val="24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</fills>
  <borders count="92">
    <border>
      <left/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double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uble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thick">
        <color rgb="FF00FF00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/>
      <bottom style="thick">
        <color rgb="FF0000CC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00FF00"/>
      </top>
      <bottom/>
      <diagonal/>
    </border>
    <border>
      <left/>
      <right/>
      <top style="thin">
        <color theme="1"/>
      </top>
      <bottom style="dotted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ck">
        <color rgb="FFFFFF00"/>
      </top>
      <bottom/>
      <diagonal/>
    </border>
    <border>
      <left/>
      <right style="thin">
        <color auto="1"/>
      </right>
      <top/>
      <bottom style="thick">
        <color theme="9" tint="-0.24994659260841701"/>
      </bottom>
      <diagonal/>
    </border>
    <border>
      <left style="thin">
        <color auto="1"/>
      </left>
      <right style="thin">
        <color auto="1"/>
      </right>
      <top/>
      <bottom style="thick">
        <color theme="9" tint="-0.24994659260841701"/>
      </bottom>
      <diagonal/>
    </border>
    <border>
      <left style="thin">
        <color auto="1"/>
      </left>
      <right/>
      <top/>
      <bottom style="thick">
        <color theme="9" tint="-0.2499465926084170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ck">
        <color rgb="FFFFFF00"/>
      </right>
      <top/>
      <bottom/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n">
        <color auto="1"/>
      </left>
      <right style="thick">
        <color rgb="FFFFFF00"/>
      </right>
      <top style="thick">
        <color rgb="FFFFFF00"/>
      </top>
      <bottom/>
      <diagonal/>
    </border>
    <border>
      <left style="thin">
        <color auto="1"/>
      </left>
      <right style="thick">
        <color rgb="FFFFFF00"/>
      </right>
      <top/>
      <bottom/>
      <diagonal/>
    </border>
    <border>
      <left style="thin">
        <color auto="1"/>
      </left>
      <right style="thick">
        <color rgb="FFFFFF00"/>
      </right>
      <top/>
      <bottom style="thin">
        <color auto="1"/>
      </bottom>
      <diagonal/>
    </border>
    <border>
      <left style="thin">
        <color auto="1"/>
      </left>
      <right style="thick">
        <color rgb="FFFFFF00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ck">
        <color theme="9" tint="-0.24994659260841701"/>
      </top>
      <bottom/>
      <diagonal/>
    </border>
    <border>
      <left style="thin">
        <color auto="1"/>
      </left>
      <right style="thin">
        <color auto="1"/>
      </right>
      <top style="thick">
        <color rgb="FFFFFF00"/>
      </top>
      <bottom/>
      <diagonal/>
    </border>
    <border>
      <left style="double">
        <color auto="1"/>
      </left>
      <right style="thin">
        <color auto="1"/>
      </right>
      <top style="dotted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double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ck">
        <color rgb="FF00FF00"/>
      </top>
      <bottom/>
      <diagonal/>
    </border>
    <border>
      <left/>
      <right style="thin">
        <color auto="1"/>
      </right>
      <top style="dotted">
        <color auto="1"/>
      </top>
      <bottom style="double">
        <color auto="1"/>
      </bottom>
      <diagonal/>
    </border>
    <border>
      <left/>
      <right/>
      <top style="dotted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tted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uble">
        <color auto="1"/>
      </bottom>
      <diagonal/>
    </border>
    <border>
      <left/>
      <right style="double">
        <color auto="1"/>
      </right>
      <top style="dotted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/>
      <top style="thick">
        <color rgb="FF00FF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166" fontId="20" fillId="0" borderId="0"/>
  </cellStyleXfs>
  <cellXfs count="25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14" fontId="7" fillId="0" borderId="19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 wrapText="1"/>
    </xf>
    <xf numFmtId="14" fontId="7" fillId="0" borderId="20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49" fontId="1" fillId="2" borderId="15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/>
    </xf>
    <xf numFmtId="49" fontId="1" fillId="6" borderId="30" xfId="0" applyNumberFormat="1" applyFont="1" applyFill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49" fontId="1" fillId="7" borderId="30" xfId="0" applyNumberFormat="1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49" fontId="1" fillId="6" borderId="31" xfId="0" applyNumberFormat="1" applyFont="1" applyFill="1" applyBorder="1" applyAlignment="1">
      <alignment horizontal="center" vertical="center"/>
    </xf>
    <xf numFmtId="49" fontId="1" fillId="7" borderId="31" xfId="0" applyNumberFormat="1" applyFont="1" applyFill="1" applyBorder="1" applyAlignment="1">
      <alignment horizontal="center" vertical="center"/>
    </xf>
    <xf numFmtId="1" fontId="1" fillId="2" borderId="30" xfId="0" applyNumberFormat="1" applyFont="1" applyFill="1" applyBorder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 applyAlignment="1">
      <alignment horizontal="center" vertical="center" wrapText="1"/>
    </xf>
    <xf numFmtId="1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 textRotation="90" wrapText="1"/>
    </xf>
    <xf numFmtId="0" fontId="1" fillId="8" borderId="27" xfId="0" applyFont="1" applyFill="1" applyBorder="1" applyAlignment="1">
      <alignment horizontal="center" vertical="center" textRotation="90" wrapText="1"/>
    </xf>
    <xf numFmtId="0" fontId="1" fillId="8" borderId="0" xfId="0" applyFont="1" applyFill="1" applyAlignment="1">
      <alignment horizontal="center" vertical="center" wrapText="1"/>
    </xf>
    <xf numFmtId="0" fontId="1" fillId="8" borderId="30" xfId="0" applyFont="1" applyFill="1" applyBorder="1" applyAlignment="1">
      <alignment horizontal="center" vertical="center"/>
    </xf>
    <xf numFmtId="0" fontId="1" fillId="8" borderId="31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/>
    <xf numFmtId="0" fontId="9" fillId="8" borderId="0" xfId="0" applyFont="1" applyFill="1" applyAlignment="1">
      <alignment horizontal="center" vertical="center"/>
    </xf>
    <xf numFmtId="0" fontId="1" fillId="8" borderId="27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1" fontId="4" fillId="0" borderId="37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" fillId="7" borderId="45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0" xfId="0" applyFont="1"/>
    <xf numFmtId="49" fontId="1" fillId="0" borderId="0" xfId="0" applyNumberFormat="1" applyFont="1" applyAlignment="1">
      <alignment horizontal="center" vertical="center"/>
    </xf>
    <xf numFmtId="49" fontId="1" fillId="3" borderId="0" xfId="0" applyNumberFormat="1" applyFont="1" applyFill="1" applyAlignment="1">
      <alignment horizontal="center" vertical="center"/>
    </xf>
    <xf numFmtId="0" fontId="1" fillId="0" borderId="65" xfId="0" applyFont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1" fillId="4" borderId="66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/>
    </xf>
    <xf numFmtId="0" fontId="1" fillId="4" borderId="67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/>
    </xf>
    <xf numFmtId="49" fontId="1" fillId="2" borderId="10" xfId="0" applyNumberFormat="1" applyFont="1" applyFill="1" applyBorder="1" applyAlignment="1">
      <alignment horizontal="center" vertical="center"/>
    </xf>
    <xf numFmtId="0" fontId="1" fillId="0" borderId="70" xfId="0" applyFont="1" applyBorder="1" applyAlignment="1">
      <alignment horizontal="center" vertical="center"/>
    </xf>
    <xf numFmtId="49" fontId="1" fillId="2" borderId="61" xfId="0" applyNumberFormat="1" applyFont="1" applyFill="1" applyBorder="1" applyAlignment="1">
      <alignment horizontal="center" vertical="center"/>
    </xf>
    <xf numFmtId="1" fontId="1" fillId="2" borderId="6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4" fillId="0" borderId="7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/>
    </xf>
    <xf numFmtId="0" fontId="7" fillId="0" borderId="7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 wrapText="1"/>
    </xf>
    <xf numFmtId="0" fontId="7" fillId="3" borderId="76" xfId="0" applyFont="1" applyFill="1" applyBorder="1" applyAlignment="1">
      <alignment horizontal="center" vertical="center" wrapText="1"/>
    </xf>
    <xf numFmtId="0" fontId="7" fillId="3" borderId="78" xfId="0" applyFont="1" applyFill="1" applyBorder="1" applyAlignment="1">
      <alignment horizontal="center" vertical="center" wrapText="1"/>
    </xf>
    <xf numFmtId="14" fontId="7" fillId="0" borderId="77" xfId="0" applyNumberFormat="1" applyFont="1" applyBorder="1" applyAlignment="1">
      <alignment horizontal="center" vertical="center" wrapText="1"/>
    </xf>
    <xf numFmtId="0" fontId="8" fillId="3" borderId="78" xfId="0" applyFont="1" applyFill="1" applyBorder="1" applyAlignment="1">
      <alignment horizontal="center" vertical="center"/>
    </xf>
    <xf numFmtId="14" fontId="7" fillId="3" borderId="78" xfId="0" applyNumberFormat="1" applyFont="1" applyFill="1" applyBorder="1" applyAlignment="1">
      <alignment horizontal="center" vertical="center" wrapText="1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7" borderId="0" xfId="0" applyFont="1" applyFill="1" applyAlignment="1">
      <alignment horizontal="center" vertical="center" wrapText="1"/>
    </xf>
    <xf numFmtId="1" fontId="5" fillId="7" borderId="0" xfId="0" applyNumberFormat="1" applyFont="1" applyFill="1" applyAlignment="1">
      <alignment horizontal="center" vertical="center"/>
    </xf>
    <xf numFmtId="49" fontId="1" fillId="6" borderId="0" xfId="0" applyNumberFormat="1" applyFont="1" applyFill="1" applyAlignment="1">
      <alignment horizontal="center" vertical="center"/>
    </xf>
    <xf numFmtId="49" fontId="1" fillId="7" borderId="0" xfId="0" applyNumberFormat="1" applyFont="1" applyFill="1" applyAlignment="1">
      <alignment horizontal="center" vertical="center"/>
    </xf>
    <xf numFmtId="0" fontId="1" fillId="8" borderId="79" xfId="0" applyFont="1" applyFill="1" applyBorder="1" applyAlignment="1">
      <alignment horizontal="center" vertical="center"/>
    </xf>
    <xf numFmtId="0" fontId="1" fillId="8" borderId="72" xfId="0" applyFont="1" applyFill="1" applyBorder="1" applyAlignment="1">
      <alignment horizontal="center" vertical="center"/>
    </xf>
    <xf numFmtId="0" fontId="1" fillId="5" borderId="72" xfId="0" applyFont="1" applyFill="1" applyBorder="1" applyAlignment="1">
      <alignment horizontal="center" vertical="center"/>
    </xf>
    <xf numFmtId="0" fontId="1" fillId="6" borderId="72" xfId="0" applyFont="1" applyFill="1" applyBorder="1" applyAlignment="1">
      <alignment horizontal="center" vertical="center"/>
    </xf>
    <xf numFmtId="49" fontId="1" fillId="6" borderId="72" xfId="0" applyNumberFormat="1" applyFont="1" applyFill="1" applyBorder="1" applyAlignment="1">
      <alignment horizontal="center" vertical="center"/>
    </xf>
    <xf numFmtId="49" fontId="1" fillId="7" borderId="72" xfId="0" applyNumberFormat="1" applyFont="1" applyFill="1" applyBorder="1" applyAlignment="1">
      <alignment horizontal="center" vertical="center"/>
    </xf>
    <xf numFmtId="1" fontId="5" fillId="7" borderId="72" xfId="0" applyNumberFormat="1" applyFont="1" applyFill="1" applyBorder="1" applyAlignment="1">
      <alignment horizontal="center" vertical="center"/>
    </xf>
    <xf numFmtId="1" fontId="5" fillId="4" borderId="72" xfId="0" applyNumberFormat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" fillId="9" borderId="81" xfId="0" applyFont="1" applyFill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1" fontId="5" fillId="0" borderId="25" xfId="0" applyNumberFormat="1" applyFont="1" applyBorder="1" applyAlignment="1">
      <alignment horizontal="center" vertical="center"/>
    </xf>
    <xf numFmtId="164" fontId="5" fillId="0" borderId="26" xfId="0" applyNumberFormat="1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64" fontId="5" fillId="0" borderId="28" xfId="0" applyNumberFormat="1" applyFont="1" applyBorder="1" applyAlignment="1">
      <alignment horizontal="center" vertical="center"/>
    </xf>
    <xf numFmtId="164" fontId="5" fillId="0" borderId="25" xfId="0" applyNumberFormat="1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1" fontId="1" fillId="0" borderId="70" xfId="0" applyNumberFormat="1" applyFont="1" applyBorder="1" applyAlignment="1">
      <alignment horizontal="center" vertical="center"/>
    </xf>
    <xf numFmtId="0" fontId="1" fillId="4" borderId="82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 wrapText="1"/>
    </xf>
    <xf numFmtId="0" fontId="1" fillId="0" borderId="69" xfId="0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1" fontId="1" fillId="2" borderId="15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7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12" borderId="84" xfId="0" applyFont="1" applyFill="1" applyBorder="1"/>
    <xf numFmtId="0" fontId="0" fillId="13" borderId="86" xfId="0" applyFill="1" applyBorder="1"/>
    <xf numFmtId="0" fontId="0" fillId="13" borderId="87" xfId="0" applyFill="1" applyBorder="1" applyAlignment="1">
      <alignment horizontal="center"/>
    </xf>
    <xf numFmtId="0" fontId="0" fillId="11" borderId="86" xfId="0" applyFill="1" applyBorder="1"/>
    <xf numFmtId="0" fontId="0" fillId="11" borderId="87" xfId="0" applyFill="1" applyBorder="1" applyAlignment="1">
      <alignment horizontal="center"/>
    </xf>
    <xf numFmtId="0" fontId="0" fillId="11" borderId="88" xfId="0" applyFill="1" applyBorder="1"/>
    <xf numFmtId="0" fontId="0" fillId="11" borderId="89" xfId="0" applyFill="1" applyBorder="1" applyAlignment="1">
      <alignment horizontal="center"/>
    </xf>
    <xf numFmtId="0" fontId="21" fillId="12" borderId="85" xfId="0" applyFont="1" applyFill="1" applyBorder="1" applyAlignment="1">
      <alignment horizontal="center"/>
    </xf>
    <xf numFmtId="0" fontId="22" fillId="0" borderId="90" xfId="0" applyFont="1" applyBorder="1" applyAlignment="1">
      <alignment horizontal="center"/>
    </xf>
    <xf numFmtId="0" fontId="21" fillId="12" borderId="91" xfId="0" applyFont="1" applyFill="1" applyBorder="1"/>
    <xf numFmtId="0" fontId="1" fillId="0" borderId="19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textRotation="90" wrapText="1"/>
    </xf>
    <xf numFmtId="0" fontId="1" fillId="0" borderId="64" xfId="0" applyFont="1" applyBorder="1" applyAlignment="1">
      <alignment horizontal="center" vertical="center" textRotation="90" wrapText="1"/>
    </xf>
    <xf numFmtId="0" fontId="1" fillId="0" borderId="68" xfId="0" applyFont="1" applyBorder="1" applyAlignment="1">
      <alignment horizontal="center" vertical="center" textRotation="90" wrapText="1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0" fontId="16" fillId="0" borderId="72" xfId="0" applyFont="1" applyBorder="1" applyAlignment="1">
      <alignment horizontal="center" vertical="top"/>
    </xf>
    <xf numFmtId="0" fontId="1" fillId="0" borderId="66" xfId="0" applyFont="1" applyBorder="1" applyAlignment="1">
      <alignment horizontal="center" vertical="center" textRotation="90" wrapText="1"/>
    </xf>
    <xf numFmtId="0" fontId="1" fillId="0" borderId="67" xfId="0" applyFont="1" applyBorder="1" applyAlignment="1">
      <alignment horizontal="center" vertical="center" textRotation="90" wrapText="1"/>
    </xf>
    <xf numFmtId="0" fontId="1" fillId="0" borderId="83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textRotation="45"/>
    </xf>
    <xf numFmtId="0" fontId="1" fillId="0" borderId="38" xfId="0" applyFont="1" applyBorder="1" applyAlignment="1">
      <alignment horizontal="center" vertical="center" textRotation="45"/>
    </xf>
    <xf numFmtId="0" fontId="1" fillId="0" borderId="7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 textRotation="45" wrapText="1"/>
    </xf>
    <xf numFmtId="0" fontId="1" fillId="0" borderId="29" xfId="0" applyFont="1" applyBorder="1" applyAlignment="1">
      <alignment horizontal="center" vertical="center" textRotation="45" wrapText="1"/>
    </xf>
    <xf numFmtId="0" fontId="1" fillId="0" borderId="5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80" xfId="0" applyFont="1" applyBorder="1" applyAlignment="1">
      <alignment horizontal="center" vertical="center" textRotation="45" wrapText="1"/>
    </xf>
    <xf numFmtId="0" fontId="10" fillId="0" borderId="32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textRotation="45" wrapText="1"/>
    </xf>
    <xf numFmtId="0" fontId="12" fillId="0" borderId="3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 vertical="center" textRotation="90" wrapText="1"/>
    </xf>
    <xf numFmtId="0" fontId="1" fillId="0" borderId="23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53" xfId="0" applyFont="1" applyBorder="1" applyAlignment="1">
      <alignment horizontal="center" vertical="center" textRotation="90" wrapText="1"/>
    </xf>
    <xf numFmtId="0" fontId="1" fillId="0" borderId="2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5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 textRotation="45" wrapText="1"/>
    </xf>
    <xf numFmtId="0" fontId="1" fillId="0" borderId="0" xfId="0" applyFont="1" applyAlignment="1">
      <alignment horizontal="center" vertical="center" textRotation="45" wrapText="1"/>
    </xf>
    <xf numFmtId="0" fontId="1" fillId="0" borderId="27" xfId="0" applyFont="1" applyBorder="1" applyAlignment="1">
      <alignment horizontal="center" vertical="center" textRotation="45" wrapText="1"/>
    </xf>
    <xf numFmtId="0" fontId="1" fillId="0" borderId="47" xfId="0" applyFont="1" applyBorder="1" applyAlignment="1">
      <alignment horizontal="center" vertical="center" textRotation="45" wrapText="1"/>
    </xf>
    <xf numFmtId="0" fontId="1" fillId="0" borderId="48" xfId="0" applyFont="1" applyBorder="1" applyAlignment="1">
      <alignment horizontal="center" vertical="center" textRotation="45" wrapText="1"/>
    </xf>
    <xf numFmtId="0" fontId="1" fillId="0" borderId="49" xfId="0" applyFont="1" applyBorder="1" applyAlignment="1">
      <alignment horizontal="center" vertical="center" textRotation="45" wrapText="1"/>
    </xf>
    <xf numFmtId="0" fontId="1" fillId="0" borderId="60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10" borderId="55" xfId="0" applyFont="1" applyFill="1" applyBorder="1" applyAlignment="1">
      <alignment horizontal="center" vertical="center" textRotation="90" wrapText="1"/>
    </xf>
    <xf numFmtId="0" fontId="1" fillId="10" borderId="16" xfId="0" applyFont="1" applyFill="1" applyBorder="1" applyAlignment="1">
      <alignment horizontal="center" vertical="center" textRotation="90" wrapText="1"/>
    </xf>
    <xf numFmtId="0" fontId="1" fillId="10" borderId="8" xfId="0" applyFont="1" applyFill="1" applyBorder="1" applyAlignment="1">
      <alignment horizontal="center" vertical="center" textRotation="90" wrapText="1"/>
    </xf>
    <xf numFmtId="0" fontId="1" fillId="0" borderId="55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10" borderId="55" xfId="0" applyFont="1" applyFill="1" applyBorder="1" applyAlignment="1">
      <alignment horizontal="center" vertical="center" wrapText="1"/>
    </xf>
    <xf numFmtId="0" fontId="1" fillId="10" borderId="16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</cellXfs>
  <cellStyles count="2">
    <cellStyle name="Excel Built-in Normal" xfId="1"/>
    <cellStyle name="Normal" xfId="0" builtinId="0"/>
  </cellStyles>
  <dxfs count="37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fgColor rgb="FFFF0000"/>
        </patternFill>
      </fill>
    </dxf>
    <dxf>
      <font>
        <color theme="0"/>
      </font>
    </dxf>
    <dxf>
      <font>
        <strike val="0"/>
        <color rgb="FFFFFFFF"/>
      </font>
    </dxf>
    <dxf>
      <font>
        <strike val="0"/>
        <color theme="0"/>
      </font>
    </dxf>
    <dxf>
      <fill>
        <patternFill>
          <fgColor rgb="FFFF0000"/>
        </patternFill>
      </fill>
    </dxf>
    <dxf>
      <font>
        <color theme="0"/>
      </font>
    </dxf>
    <dxf>
      <fill>
        <patternFill>
          <fgColor rgb="FFFF0000"/>
        </patternFill>
      </fill>
    </dxf>
    <dxf>
      <font>
        <color theme="0"/>
      </font>
    </dxf>
    <dxf>
      <font>
        <strike val="0"/>
        <color rgb="FFFFFFFF"/>
      </font>
    </dxf>
    <dxf>
      <font>
        <strike val="0"/>
        <color theme="0"/>
      </font>
    </dxf>
    <dxf>
      <fill>
        <patternFill>
          <fgColor rgb="FFFF0000"/>
        </patternFill>
      </fill>
    </dxf>
    <dxf>
      <font>
        <color theme="0"/>
      </font>
    </dxf>
    <dxf>
      <fill>
        <patternFill>
          <fgColor rgb="FFFF0000"/>
        </patternFill>
      </fill>
    </dxf>
    <dxf>
      <font>
        <color theme="0"/>
      </font>
    </dxf>
    <dxf>
      <font>
        <strike val="0"/>
        <color rgb="FFFFFFFF"/>
      </font>
    </dxf>
    <dxf>
      <font>
        <strike val="0"/>
        <color theme="0"/>
      </font>
    </dxf>
    <dxf>
      <fill>
        <patternFill>
          <fgColor rgb="FFFF0000"/>
        </patternFill>
      </fill>
    </dxf>
    <dxf>
      <font>
        <color theme="0"/>
      </font>
    </dxf>
    <dxf>
      <fill>
        <patternFill>
          <fgColor rgb="FFFF0000"/>
        </patternFill>
      </fill>
    </dxf>
    <dxf>
      <font>
        <color theme="0"/>
      </font>
    </dxf>
    <dxf>
      <font>
        <strike val="0"/>
        <color rgb="FFFFFFFF"/>
      </font>
    </dxf>
    <dxf>
      <font>
        <strike val="0"/>
        <color theme="0"/>
      </font>
    </dxf>
    <dxf>
      <fill>
        <patternFill>
          <fgColor rgb="FFFF0000"/>
        </patternFill>
      </fill>
    </dxf>
    <dxf>
      <font>
        <color theme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theme="4"/>
        </top>
      </border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00"/>
      <color rgb="FF0000CC"/>
      <color rgb="FF00FF00"/>
      <color rgb="FFFFFF00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122564</xdr:colOff>
      <xdr:row>1</xdr:row>
      <xdr:rowOff>23110</xdr:rowOff>
    </xdr:from>
    <xdr:to>
      <xdr:col>2</xdr:col>
      <xdr:colOff>10506</xdr:colOff>
      <xdr:row>5</xdr:row>
      <xdr:rowOff>257139</xdr:rowOff>
    </xdr:to>
    <xdr:pic>
      <xdr:nvPicPr>
        <xdr:cNvPr id="2" name="Image 1" descr="logo_fsgt_décliné - Copie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564" y="201704"/>
          <a:ext cx="1400036" cy="14484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134469</xdr:colOff>
      <xdr:row>1</xdr:row>
      <xdr:rowOff>11199</xdr:rowOff>
    </xdr:from>
    <xdr:to>
      <xdr:col>1</xdr:col>
      <xdr:colOff>1020351</xdr:colOff>
      <xdr:row>5</xdr:row>
      <xdr:rowOff>243343</xdr:rowOff>
    </xdr:to>
    <xdr:pic>
      <xdr:nvPicPr>
        <xdr:cNvPr id="2" name="Image 1" descr="logo_fsgt_décliné - Copie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469" y="189793"/>
          <a:ext cx="1374038" cy="14465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74938</xdr:colOff>
      <xdr:row>1</xdr:row>
      <xdr:rowOff>11198</xdr:rowOff>
    </xdr:from>
    <xdr:to>
      <xdr:col>1</xdr:col>
      <xdr:colOff>1000079</xdr:colOff>
      <xdr:row>5</xdr:row>
      <xdr:rowOff>284673</xdr:rowOff>
    </xdr:to>
    <xdr:pic>
      <xdr:nvPicPr>
        <xdr:cNvPr id="2" name="Image 1" descr="logo_fsgt_décliné - Copie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938" y="189792"/>
          <a:ext cx="1413297" cy="14879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98751</xdr:colOff>
      <xdr:row>1</xdr:row>
      <xdr:rowOff>11199</xdr:rowOff>
    </xdr:from>
    <xdr:to>
      <xdr:col>1</xdr:col>
      <xdr:colOff>984633</xdr:colOff>
      <xdr:row>5</xdr:row>
      <xdr:rowOff>243343</xdr:rowOff>
    </xdr:to>
    <xdr:pic>
      <xdr:nvPicPr>
        <xdr:cNvPr id="2" name="Image 1" descr="logo_fsgt_décliné - Copie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751" y="189793"/>
          <a:ext cx="1374038" cy="14465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5" name="Tableau5" displayName="Tableau5" ref="A1:F22" totalsRowShown="0" headerRowDxfId="35" headerRowBorderDxfId="34" tableBorderDxfId="33">
  <autoFilter ref="A1:F22"/>
  <tableColumns count="6">
    <tableColumn id="1" name="clubs"/>
    <tableColumn id="2" name="Moustiques" dataDxfId="32"/>
    <tableColumn id="3" name="Poussins" dataDxfId="31"/>
    <tableColumn id="4" name="Pupilles" dataDxfId="30"/>
    <tableColumn id="5" name="Benjamins" dataDxfId="29"/>
    <tableColumn id="6" name="TOTAL" dataDxfId="28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4"/>
  <sheetViews>
    <sheetView zoomScale="126" workbookViewId="0">
      <pane ySplit="1" topLeftCell="A188" activePane="bottomLeft" state="frozen"/>
      <selection pane="bottomLeft" activeCell="B199" sqref="B199"/>
    </sheetView>
  </sheetViews>
  <sheetFormatPr baseColWidth="10" defaultRowHeight="15.75" x14ac:dyDescent="0.25"/>
  <cols>
    <col min="1" max="1" width="11.42578125" style="21"/>
    <col min="2" max="2" width="22.28515625" style="20" customWidth="1"/>
    <col min="3" max="3" width="25.28515625" style="20" customWidth="1"/>
    <col min="4" max="5" width="20.5703125" style="20" customWidth="1"/>
    <col min="6" max="7" width="20.5703125" style="21" customWidth="1"/>
    <col min="8" max="8" width="19.5703125" style="20" customWidth="1"/>
    <col min="9" max="9" width="11.42578125" style="20"/>
    <col min="10" max="10" width="31.85546875" style="119" customWidth="1"/>
    <col min="11" max="16384" width="11.42578125" style="20"/>
  </cols>
  <sheetData>
    <row r="1" spans="1:10" ht="27" customHeight="1" thickTop="1" x14ac:dyDescent="0.25">
      <c r="A1" s="22" t="s">
        <v>37</v>
      </c>
      <c r="B1" s="22" t="s">
        <v>27</v>
      </c>
      <c r="C1" s="22" t="s">
        <v>3</v>
      </c>
      <c r="D1" s="22" t="s">
        <v>4</v>
      </c>
      <c r="E1" s="22" t="s">
        <v>18</v>
      </c>
      <c r="F1" s="22" t="s">
        <v>26</v>
      </c>
      <c r="G1" s="22" t="s">
        <v>16</v>
      </c>
      <c r="J1" s="120" t="s">
        <v>41</v>
      </c>
    </row>
    <row r="2" spans="1:10" x14ac:dyDescent="0.25">
      <c r="A2" s="23">
        <v>1</v>
      </c>
      <c r="B2" s="24">
        <v>55722817</v>
      </c>
      <c r="C2" s="24" t="s">
        <v>67</v>
      </c>
      <c r="D2" s="24" t="s">
        <v>68</v>
      </c>
      <c r="E2" s="24" t="s">
        <v>28</v>
      </c>
      <c r="F2" s="25">
        <v>41284</v>
      </c>
      <c r="G2" s="25" t="s">
        <v>49</v>
      </c>
      <c r="J2" s="121" t="s">
        <v>30</v>
      </c>
    </row>
    <row r="3" spans="1:10" x14ac:dyDescent="0.25">
      <c r="A3" s="23">
        <v>2</v>
      </c>
      <c r="B3" s="24">
        <v>55790815</v>
      </c>
      <c r="C3" s="24" t="s">
        <v>145</v>
      </c>
      <c r="D3" s="24" t="s">
        <v>146</v>
      </c>
      <c r="E3" s="24" t="s">
        <v>84</v>
      </c>
      <c r="F3" s="25">
        <v>41772</v>
      </c>
      <c r="G3" s="25" t="s">
        <v>49</v>
      </c>
      <c r="J3" s="121" t="s">
        <v>33</v>
      </c>
    </row>
    <row r="4" spans="1:10" x14ac:dyDescent="0.25">
      <c r="A4" s="23">
        <v>3</v>
      </c>
      <c r="B4" s="24">
        <v>55760160</v>
      </c>
      <c r="C4" s="24" t="s">
        <v>164</v>
      </c>
      <c r="D4" s="24" t="s">
        <v>165</v>
      </c>
      <c r="E4" s="24" t="s">
        <v>31</v>
      </c>
      <c r="F4" s="25">
        <v>41419</v>
      </c>
      <c r="G4" s="25" t="s">
        <v>49</v>
      </c>
      <c r="J4" s="121" t="s">
        <v>36</v>
      </c>
    </row>
    <row r="5" spans="1:10" x14ac:dyDescent="0.25">
      <c r="A5" s="23">
        <v>4</v>
      </c>
      <c r="B5" s="24">
        <v>55760161</v>
      </c>
      <c r="C5" s="24" t="s">
        <v>166</v>
      </c>
      <c r="D5" s="24" t="s">
        <v>167</v>
      </c>
      <c r="E5" s="24" t="s">
        <v>31</v>
      </c>
      <c r="F5" s="25">
        <v>41590</v>
      </c>
      <c r="G5" s="25" t="s">
        <v>49</v>
      </c>
      <c r="J5" s="121" t="s">
        <v>42</v>
      </c>
    </row>
    <row r="6" spans="1:10" x14ac:dyDescent="0.25">
      <c r="A6" s="23">
        <v>5</v>
      </c>
      <c r="B6" s="24">
        <v>55791273</v>
      </c>
      <c r="C6" s="24" t="s">
        <v>168</v>
      </c>
      <c r="D6" s="24" t="s">
        <v>169</v>
      </c>
      <c r="E6" s="24" t="s">
        <v>31</v>
      </c>
      <c r="F6" s="25">
        <v>41479</v>
      </c>
      <c r="G6" s="25" t="s">
        <v>49</v>
      </c>
      <c r="J6" s="121" t="s">
        <v>31</v>
      </c>
    </row>
    <row r="7" spans="1:10" x14ac:dyDescent="0.25">
      <c r="A7" s="23">
        <v>6</v>
      </c>
      <c r="B7" s="24">
        <v>55793039</v>
      </c>
      <c r="C7" s="24" t="s">
        <v>194</v>
      </c>
      <c r="D7" s="24" t="s">
        <v>195</v>
      </c>
      <c r="E7" s="24" t="s">
        <v>31</v>
      </c>
      <c r="F7" s="25">
        <v>41528</v>
      </c>
      <c r="G7" s="25" t="s">
        <v>49</v>
      </c>
      <c r="J7" s="121" t="s">
        <v>34</v>
      </c>
    </row>
    <row r="8" spans="1:10" x14ac:dyDescent="0.25">
      <c r="A8" s="23">
        <v>7</v>
      </c>
      <c r="B8" s="24">
        <v>55790512</v>
      </c>
      <c r="C8" s="24" t="s">
        <v>199</v>
      </c>
      <c r="D8" s="24" t="s">
        <v>200</v>
      </c>
      <c r="E8" s="24" t="s">
        <v>34</v>
      </c>
      <c r="F8" s="25">
        <v>41414</v>
      </c>
      <c r="G8" s="25" t="s">
        <v>49</v>
      </c>
      <c r="J8" s="121" t="s">
        <v>28</v>
      </c>
    </row>
    <row r="9" spans="1:10" x14ac:dyDescent="0.25">
      <c r="A9" s="23">
        <v>8</v>
      </c>
      <c r="B9" s="24" t="s">
        <v>227</v>
      </c>
      <c r="C9" s="24" t="s">
        <v>116</v>
      </c>
      <c r="D9" s="24" t="s">
        <v>225</v>
      </c>
      <c r="E9" s="24" t="s">
        <v>30</v>
      </c>
      <c r="F9" s="25" t="s">
        <v>228</v>
      </c>
      <c r="G9" s="25" t="s">
        <v>49</v>
      </c>
      <c r="J9" s="121" t="s">
        <v>29</v>
      </c>
    </row>
    <row r="10" spans="1:10" x14ac:dyDescent="0.25">
      <c r="A10" s="23">
        <v>9</v>
      </c>
      <c r="B10" s="24"/>
      <c r="C10" s="24"/>
      <c r="D10" s="24"/>
      <c r="E10" s="24"/>
      <c r="F10" s="25"/>
      <c r="G10" s="25" t="s">
        <v>49</v>
      </c>
      <c r="J10" s="121" t="s">
        <v>32</v>
      </c>
    </row>
    <row r="11" spans="1:10" x14ac:dyDescent="0.25">
      <c r="A11" s="23">
        <v>10</v>
      </c>
      <c r="B11" s="24"/>
      <c r="C11" s="24"/>
      <c r="D11" s="24"/>
      <c r="E11" s="24"/>
      <c r="F11" s="25"/>
      <c r="G11" s="25" t="s">
        <v>49</v>
      </c>
      <c r="J11" s="121" t="s">
        <v>35</v>
      </c>
    </row>
    <row r="12" spans="1:10" x14ac:dyDescent="0.25">
      <c r="A12" s="23">
        <v>11</v>
      </c>
      <c r="B12" s="24"/>
      <c r="C12" s="24"/>
      <c r="D12" s="24"/>
      <c r="E12" s="24"/>
      <c r="F12" s="25"/>
      <c r="G12" s="25" t="s">
        <v>49</v>
      </c>
      <c r="J12" s="121" t="s">
        <v>90</v>
      </c>
    </row>
    <row r="13" spans="1:10" x14ac:dyDescent="0.25">
      <c r="A13" s="23">
        <v>12</v>
      </c>
      <c r="B13" s="24"/>
      <c r="C13" s="24"/>
      <c r="D13" s="24"/>
      <c r="E13" s="24"/>
      <c r="F13" s="25"/>
      <c r="G13" s="25" t="s">
        <v>49</v>
      </c>
      <c r="J13" s="121" t="s">
        <v>83</v>
      </c>
    </row>
    <row r="14" spans="1:10" x14ac:dyDescent="0.25">
      <c r="A14" s="23">
        <v>13</v>
      </c>
      <c r="B14" s="24"/>
      <c r="C14" s="24"/>
      <c r="D14" s="24"/>
      <c r="E14" s="24"/>
      <c r="F14" s="25"/>
      <c r="G14" s="25" t="s">
        <v>49</v>
      </c>
      <c r="J14" s="121" t="s">
        <v>84</v>
      </c>
    </row>
    <row r="15" spans="1:10" x14ac:dyDescent="0.25">
      <c r="A15" s="23">
        <v>14</v>
      </c>
      <c r="B15" s="24"/>
      <c r="C15" s="24"/>
      <c r="D15" s="24"/>
      <c r="E15" s="24"/>
      <c r="F15" s="25"/>
      <c r="G15" s="25" t="s">
        <v>49</v>
      </c>
      <c r="J15" s="121" t="s">
        <v>85</v>
      </c>
    </row>
    <row r="16" spans="1:10" x14ac:dyDescent="0.25">
      <c r="A16" s="23">
        <v>15</v>
      </c>
      <c r="B16" s="24"/>
      <c r="C16" s="24"/>
      <c r="D16" s="24"/>
      <c r="E16" s="24"/>
      <c r="F16" s="25"/>
      <c r="G16" s="25" t="s">
        <v>49</v>
      </c>
      <c r="J16" s="121" t="s">
        <v>89</v>
      </c>
    </row>
    <row r="17" spans="1:10" x14ac:dyDescent="0.25">
      <c r="A17" s="23">
        <v>16</v>
      </c>
      <c r="B17" s="24"/>
      <c r="C17" s="24"/>
      <c r="D17" s="24"/>
      <c r="E17" s="24"/>
      <c r="F17" s="25"/>
      <c r="G17" s="25" t="s">
        <v>49</v>
      </c>
      <c r="J17" s="121" t="s">
        <v>86</v>
      </c>
    </row>
    <row r="18" spans="1:10" x14ac:dyDescent="0.25">
      <c r="A18" s="23">
        <v>17</v>
      </c>
      <c r="B18" s="24"/>
      <c r="C18" s="24"/>
      <c r="D18" s="24"/>
      <c r="E18" s="24"/>
      <c r="F18" s="25"/>
      <c r="G18" s="25" t="s">
        <v>49</v>
      </c>
      <c r="J18" s="121" t="s">
        <v>87</v>
      </c>
    </row>
    <row r="19" spans="1:10" x14ac:dyDescent="0.25">
      <c r="A19" s="23">
        <v>18</v>
      </c>
      <c r="B19" s="24"/>
      <c r="C19" s="24"/>
      <c r="D19" s="24"/>
      <c r="E19" s="24"/>
      <c r="F19" s="25"/>
      <c r="G19" s="25" t="s">
        <v>49</v>
      </c>
      <c r="J19" s="121" t="s">
        <v>88</v>
      </c>
    </row>
    <row r="20" spans="1:10" x14ac:dyDescent="0.25">
      <c r="A20" s="23">
        <v>19</v>
      </c>
      <c r="B20" s="24"/>
      <c r="C20" s="24"/>
      <c r="D20" s="24"/>
      <c r="E20" s="24"/>
      <c r="F20" s="25"/>
      <c r="G20" s="25" t="s">
        <v>49</v>
      </c>
      <c r="J20" s="121" t="s">
        <v>198</v>
      </c>
    </row>
    <row r="21" spans="1:10" x14ac:dyDescent="0.25">
      <c r="A21" s="23">
        <v>20</v>
      </c>
      <c r="B21" s="24"/>
      <c r="C21" s="24"/>
      <c r="D21" s="24"/>
      <c r="E21" s="24"/>
      <c r="F21" s="25"/>
      <c r="G21" s="25" t="s">
        <v>49</v>
      </c>
      <c r="J21" s="121"/>
    </row>
    <row r="22" spans="1:10" x14ac:dyDescent="0.25">
      <c r="A22" s="23">
        <v>21</v>
      </c>
      <c r="B22" s="24"/>
      <c r="C22" s="24"/>
      <c r="D22" s="24"/>
      <c r="E22" s="24"/>
      <c r="F22" s="25"/>
      <c r="G22" s="25" t="s">
        <v>49</v>
      </c>
      <c r="J22" s="121"/>
    </row>
    <row r="23" spans="1:10" x14ac:dyDescent="0.25">
      <c r="A23" s="23">
        <v>22</v>
      </c>
      <c r="B23" s="24"/>
      <c r="C23" s="24"/>
      <c r="D23" s="24"/>
      <c r="E23" s="24"/>
      <c r="F23" s="25"/>
      <c r="G23" s="25" t="s">
        <v>49</v>
      </c>
      <c r="J23" s="121"/>
    </row>
    <row r="24" spans="1:10" x14ac:dyDescent="0.25">
      <c r="A24" s="23">
        <v>23</v>
      </c>
      <c r="B24" s="24"/>
      <c r="C24" s="24"/>
      <c r="D24" s="24"/>
      <c r="E24" s="24"/>
      <c r="F24" s="25"/>
      <c r="G24" s="25" t="s">
        <v>49</v>
      </c>
      <c r="J24" s="121"/>
    </row>
    <row r="25" spans="1:10" x14ac:dyDescent="0.25">
      <c r="A25" s="23">
        <v>24</v>
      </c>
      <c r="B25" s="24"/>
      <c r="C25" s="24"/>
      <c r="D25" s="24"/>
      <c r="E25" s="24"/>
      <c r="F25" s="25"/>
      <c r="G25" s="25" t="s">
        <v>49</v>
      </c>
      <c r="J25" s="121"/>
    </row>
    <row r="26" spans="1:10" x14ac:dyDescent="0.25">
      <c r="A26" s="23">
        <v>25</v>
      </c>
      <c r="B26" s="24"/>
      <c r="C26" s="24"/>
      <c r="D26" s="24"/>
      <c r="E26" s="24"/>
      <c r="F26" s="25"/>
      <c r="G26" s="25" t="s">
        <v>49</v>
      </c>
      <c r="J26" s="121"/>
    </row>
    <row r="27" spans="1:10" x14ac:dyDescent="0.25">
      <c r="A27" s="23">
        <v>26</v>
      </c>
      <c r="B27" s="24"/>
      <c r="C27" s="24"/>
      <c r="D27" s="24"/>
      <c r="E27" s="24"/>
      <c r="F27" s="25"/>
      <c r="G27" s="25" t="s">
        <v>49</v>
      </c>
      <c r="J27" s="121"/>
    </row>
    <row r="28" spans="1:10" x14ac:dyDescent="0.25">
      <c r="A28" s="23">
        <v>27</v>
      </c>
      <c r="B28" s="24"/>
      <c r="C28" s="24"/>
      <c r="D28" s="24"/>
      <c r="E28" s="24"/>
      <c r="F28" s="25"/>
      <c r="G28" s="25" t="s">
        <v>49</v>
      </c>
      <c r="J28" s="121"/>
    </row>
    <row r="29" spans="1:10" x14ac:dyDescent="0.25">
      <c r="A29" s="23">
        <v>28</v>
      </c>
      <c r="B29" s="24"/>
      <c r="C29" s="24"/>
      <c r="D29" s="24"/>
      <c r="E29" s="24"/>
      <c r="F29" s="25"/>
      <c r="G29" s="25" t="s">
        <v>49</v>
      </c>
      <c r="J29" s="121"/>
    </row>
    <row r="30" spans="1:10" x14ac:dyDescent="0.25">
      <c r="A30" s="23">
        <v>29</v>
      </c>
      <c r="B30" s="24"/>
      <c r="C30" s="24"/>
      <c r="D30" s="24"/>
      <c r="E30" s="24"/>
      <c r="F30" s="25"/>
      <c r="G30" s="25" t="s">
        <v>49</v>
      </c>
      <c r="J30" s="121"/>
    </row>
    <row r="31" spans="1:10" x14ac:dyDescent="0.25">
      <c r="A31" s="23">
        <v>30</v>
      </c>
      <c r="B31" s="24"/>
      <c r="C31" s="24"/>
      <c r="D31" s="24"/>
      <c r="E31" s="24"/>
      <c r="F31" s="25"/>
      <c r="G31" s="25" t="s">
        <v>49</v>
      </c>
      <c r="J31" s="121"/>
    </row>
    <row r="32" spans="1:10" x14ac:dyDescent="0.25">
      <c r="A32" s="23">
        <v>31</v>
      </c>
      <c r="B32" s="24"/>
      <c r="C32" s="24"/>
      <c r="D32" s="24"/>
      <c r="E32" s="24"/>
      <c r="F32" s="25"/>
      <c r="G32" s="25" t="s">
        <v>49</v>
      </c>
      <c r="J32" s="121"/>
    </row>
    <row r="33" spans="1:10" x14ac:dyDescent="0.25">
      <c r="A33" s="23">
        <v>32</v>
      </c>
      <c r="B33" s="24"/>
      <c r="C33" s="24"/>
      <c r="D33" s="24"/>
      <c r="E33" s="24"/>
      <c r="F33" s="25"/>
      <c r="G33" s="25" t="s">
        <v>49</v>
      </c>
      <c r="J33" s="121"/>
    </row>
    <row r="34" spans="1:10" x14ac:dyDescent="0.25">
      <c r="A34" s="23">
        <v>33</v>
      </c>
      <c r="B34" s="24"/>
      <c r="C34" s="24"/>
      <c r="D34" s="24"/>
      <c r="E34" s="24"/>
      <c r="F34" s="25"/>
      <c r="G34" s="25" t="s">
        <v>49</v>
      </c>
      <c r="J34" s="121"/>
    </row>
    <row r="35" spans="1:10" x14ac:dyDescent="0.25">
      <c r="A35" s="23">
        <v>34</v>
      </c>
      <c r="B35" s="24"/>
      <c r="C35" s="24"/>
      <c r="D35" s="24"/>
      <c r="E35" s="24"/>
      <c r="F35" s="25"/>
      <c r="G35" s="25" t="s">
        <v>49</v>
      </c>
      <c r="J35" s="121"/>
    </row>
    <row r="36" spans="1:10" x14ac:dyDescent="0.25">
      <c r="A36" s="23">
        <v>35</v>
      </c>
      <c r="B36" s="24"/>
      <c r="C36" s="24"/>
      <c r="D36" s="24"/>
      <c r="E36" s="24"/>
      <c r="F36" s="25"/>
      <c r="G36" s="25" t="s">
        <v>49</v>
      </c>
      <c r="J36" s="121"/>
    </row>
    <row r="37" spans="1:10" x14ac:dyDescent="0.25">
      <c r="A37" s="23">
        <v>36</v>
      </c>
      <c r="B37" s="24"/>
      <c r="C37" s="24"/>
      <c r="D37" s="24"/>
      <c r="E37" s="24"/>
      <c r="F37" s="25"/>
      <c r="G37" s="25" t="s">
        <v>49</v>
      </c>
      <c r="J37" s="121"/>
    </row>
    <row r="38" spans="1:10" x14ac:dyDescent="0.25">
      <c r="A38" s="23">
        <v>37</v>
      </c>
      <c r="B38" s="24"/>
      <c r="C38" s="24"/>
      <c r="D38" s="24"/>
      <c r="E38" s="24"/>
      <c r="F38" s="25"/>
      <c r="G38" s="25" t="s">
        <v>49</v>
      </c>
      <c r="J38" s="121"/>
    </row>
    <row r="39" spans="1:10" x14ac:dyDescent="0.25">
      <c r="A39" s="23">
        <v>38</v>
      </c>
      <c r="B39" s="24"/>
      <c r="C39" s="24"/>
      <c r="D39" s="24"/>
      <c r="E39" s="24"/>
      <c r="F39" s="25"/>
      <c r="G39" s="25" t="s">
        <v>49</v>
      </c>
      <c r="J39" s="121"/>
    </row>
    <row r="40" spans="1:10" x14ac:dyDescent="0.25">
      <c r="A40" s="23">
        <v>39</v>
      </c>
      <c r="B40" s="24"/>
      <c r="C40" s="24"/>
      <c r="D40" s="24"/>
      <c r="E40" s="24"/>
      <c r="F40" s="25"/>
      <c r="G40" s="25" t="s">
        <v>49</v>
      </c>
      <c r="J40" s="121"/>
    </row>
    <row r="41" spans="1:10" x14ac:dyDescent="0.25">
      <c r="A41" s="23">
        <v>40</v>
      </c>
      <c r="B41" s="24"/>
      <c r="C41" s="24"/>
      <c r="D41" s="24"/>
      <c r="E41" s="24"/>
      <c r="F41" s="25"/>
      <c r="G41" s="25" t="s">
        <v>49</v>
      </c>
      <c r="J41" s="121"/>
    </row>
    <row r="42" spans="1:10" x14ac:dyDescent="0.25">
      <c r="A42" s="23">
        <v>41</v>
      </c>
      <c r="B42" s="24"/>
      <c r="C42" s="24"/>
      <c r="D42" s="24"/>
      <c r="E42" s="24"/>
      <c r="F42" s="25"/>
      <c r="G42" s="25" t="s">
        <v>49</v>
      </c>
      <c r="J42" s="121"/>
    </row>
    <row r="43" spans="1:10" x14ac:dyDescent="0.25">
      <c r="A43" s="23">
        <v>42</v>
      </c>
      <c r="B43" s="24"/>
      <c r="C43" s="24"/>
      <c r="D43" s="24"/>
      <c r="E43" s="24"/>
      <c r="F43" s="25"/>
      <c r="G43" s="25" t="s">
        <v>49</v>
      </c>
      <c r="J43" s="121"/>
    </row>
    <row r="44" spans="1:10" x14ac:dyDescent="0.25">
      <c r="A44" s="23">
        <v>43</v>
      </c>
      <c r="B44" s="24"/>
      <c r="C44" s="24"/>
      <c r="D44" s="24"/>
      <c r="E44" s="24"/>
      <c r="F44" s="25"/>
      <c r="G44" s="25" t="s">
        <v>49</v>
      </c>
      <c r="J44" s="121"/>
    </row>
    <row r="45" spans="1:10" x14ac:dyDescent="0.25">
      <c r="A45" s="23">
        <v>44</v>
      </c>
      <c r="B45" s="24"/>
      <c r="C45" s="24"/>
      <c r="D45" s="24"/>
      <c r="E45" s="24"/>
      <c r="F45" s="25"/>
      <c r="G45" s="25" t="s">
        <v>49</v>
      </c>
      <c r="J45" s="121"/>
    </row>
    <row r="46" spans="1:10" x14ac:dyDescent="0.25">
      <c r="A46" s="23">
        <v>45</v>
      </c>
      <c r="B46" s="24"/>
      <c r="C46" s="24"/>
      <c r="D46" s="24"/>
      <c r="E46" s="24"/>
      <c r="F46" s="25"/>
      <c r="G46" s="25" t="s">
        <v>49</v>
      </c>
      <c r="J46" s="121"/>
    </row>
    <row r="47" spans="1:10" x14ac:dyDescent="0.25">
      <c r="A47" s="23">
        <v>46</v>
      </c>
      <c r="B47" s="24"/>
      <c r="C47" s="24"/>
      <c r="D47" s="24"/>
      <c r="E47" s="24"/>
      <c r="F47" s="25"/>
      <c r="G47" s="25" t="s">
        <v>49</v>
      </c>
      <c r="J47" s="121"/>
    </row>
    <row r="48" spans="1:10" x14ac:dyDescent="0.25">
      <c r="A48" s="23">
        <v>47</v>
      </c>
      <c r="B48" s="24"/>
      <c r="C48" s="24"/>
      <c r="D48" s="24"/>
      <c r="E48" s="24"/>
      <c r="F48" s="25"/>
      <c r="G48" s="25" t="s">
        <v>49</v>
      </c>
      <c r="J48" s="121"/>
    </row>
    <row r="49" spans="1:10" x14ac:dyDescent="0.25">
      <c r="A49" s="23">
        <v>48</v>
      </c>
      <c r="B49" s="24"/>
      <c r="C49" s="24"/>
      <c r="D49" s="24"/>
      <c r="E49" s="24"/>
      <c r="F49" s="25"/>
      <c r="G49" s="25" t="s">
        <v>49</v>
      </c>
      <c r="J49" s="121"/>
    </row>
    <row r="50" spans="1:10" x14ac:dyDescent="0.25">
      <c r="A50" s="23">
        <v>49</v>
      </c>
      <c r="B50" s="24"/>
      <c r="C50" s="24"/>
      <c r="D50" s="24"/>
      <c r="E50" s="24"/>
      <c r="F50" s="25"/>
      <c r="G50" s="25" t="s">
        <v>49</v>
      </c>
      <c r="J50" s="121"/>
    </row>
    <row r="51" spans="1:10" x14ac:dyDescent="0.25">
      <c r="A51" s="23">
        <v>50</v>
      </c>
      <c r="B51" s="24"/>
      <c r="C51" s="24"/>
      <c r="D51" s="24"/>
      <c r="E51" s="24"/>
      <c r="F51" s="25"/>
      <c r="G51" s="25" t="s">
        <v>49</v>
      </c>
      <c r="J51" s="121"/>
    </row>
    <row r="52" spans="1:10" hidden="1" x14ac:dyDescent="0.25">
      <c r="A52" s="23">
        <v>51</v>
      </c>
      <c r="B52" s="24"/>
      <c r="C52" s="24"/>
      <c r="D52" s="24"/>
      <c r="E52" s="24"/>
      <c r="F52" s="25"/>
      <c r="G52" s="25" t="s">
        <v>49</v>
      </c>
      <c r="J52" s="121"/>
    </row>
    <row r="53" spans="1:10" hidden="1" x14ac:dyDescent="0.25">
      <c r="A53" s="23">
        <v>52</v>
      </c>
      <c r="B53" s="24"/>
      <c r="C53" s="24"/>
      <c r="D53" s="24"/>
      <c r="E53" s="24"/>
      <c r="F53" s="25"/>
      <c r="G53" s="25" t="s">
        <v>49</v>
      </c>
      <c r="J53" s="121"/>
    </row>
    <row r="54" spans="1:10" hidden="1" x14ac:dyDescent="0.25">
      <c r="A54" s="23">
        <v>53</v>
      </c>
      <c r="B54" s="24"/>
      <c r="C54" s="24"/>
      <c r="D54" s="24"/>
      <c r="E54" s="24"/>
      <c r="F54" s="25"/>
      <c r="G54" s="25" t="s">
        <v>49</v>
      </c>
      <c r="J54" s="121"/>
    </row>
    <row r="55" spans="1:10" hidden="1" x14ac:dyDescent="0.25">
      <c r="A55" s="23">
        <v>54</v>
      </c>
      <c r="B55" s="24"/>
      <c r="C55" s="24"/>
      <c r="D55" s="24"/>
      <c r="E55" s="24"/>
      <c r="F55" s="25"/>
      <c r="G55" s="25" t="s">
        <v>49</v>
      </c>
      <c r="J55" s="121"/>
    </row>
    <row r="56" spans="1:10" hidden="1" x14ac:dyDescent="0.25">
      <c r="A56" s="23">
        <v>55</v>
      </c>
      <c r="B56" s="24"/>
      <c r="C56" s="24"/>
      <c r="D56" s="24"/>
      <c r="E56" s="24"/>
      <c r="F56" s="25"/>
      <c r="G56" s="25" t="s">
        <v>49</v>
      </c>
      <c r="J56" s="121"/>
    </row>
    <row r="57" spans="1:10" hidden="1" x14ac:dyDescent="0.25">
      <c r="A57" s="23">
        <v>56</v>
      </c>
      <c r="B57" s="24"/>
      <c r="C57" s="24"/>
      <c r="D57" s="24"/>
      <c r="E57" s="24"/>
      <c r="F57" s="25"/>
      <c r="G57" s="25" t="s">
        <v>49</v>
      </c>
      <c r="J57" s="121"/>
    </row>
    <row r="58" spans="1:10" hidden="1" x14ac:dyDescent="0.25">
      <c r="A58" s="23">
        <v>57</v>
      </c>
      <c r="B58" s="24"/>
      <c r="C58" s="24"/>
      <c r="D58" s="24"/>
      <c r="E58" s="24"/>
      <c r="F58" s="25"/>
      <c r="G58" s="25" t="s">
        <v>49</v>
      </c>
      <c r="J58" s="121"/>
    </row>
    <row r="59" spans="1:10" hidden="1" x14ac:dyDescent="0.25">
      <c r="A59" s="23">
        <v>58</v>
      </c>
      <c r="B59" s="24"/>
      <c r="C59" s="24"/>
      <c r="D59" s="24"/>
      <c r="E59" s="24"/>
      <c r="F59" s="25"/>
      <c r="G59" s="25" t="s">
        <v>49</v>
      </c>
      <c r="J59" s="121"/>
    </row>
    <row r="60" spans="1:10" hidden="1" x14ac:dyDescent="0.25">
      <c r="A60" s="23">
        <v>59</v>
      </c>
      <c r="B60" s="24"/>
      <c r="C60" s="24"/>
      <c r="D60" s="24"/>
      <c r="E60" s="24"/>
      <c r="F60" s="25"/>
      <c r="G60" s="25" t="s">
        <v>49</v>
      </c>
      <c r="J60" s="121"/>
    </row>
    <row r="61" spans="1:10" hidden="1" x14ac:dyDescent="0.25">
      <c r="A61" s="23">
        <v>60</v>
      </c>
      <c r="B61" s="24"/>
      <c r="C61" s="24"/>
      <c r="D61" s="24"/>
      <c r="E61" s="24"/>
      <c r="F61" s="25"/>
      <c r="G61" s="25" t="s">
        <v>49</v>
      </c>
      <c r="J61" s="121"/>
    </row>
    <row r="62" spans="1:10" hidden="1" x14ac:dyDescent="0.25">
      <c r="A62" s="23">
        <v>61</v>
      </c>
      <c r="B62" s="24"/>
      <c r="C62" s="24"/>
      <c r="D62" s="24"/>
      <c r="E62" s="24"/>
      <c r="F62" s="25"/>
      <c r="G62" s="25" t="s">
        <v>49</v>
      </c>
      <c r="J62" s="121"/>
    </row>
    <row r="63" spans="1:10" hidden="1" x14ac:dyDescent="0.25">
      <c r="A63" s="23">
        <v>62</v>
      </c>
      <c r="B63" s="24"/>
      <c r="C63" s="24"/>
      <c r="D63" s="24"/>
      <c r="E63" s="24"/>
      <c r="F63" s="25"/>
      <c r="G63" s="25" t="s">
        <v>49</v>
      </c>
      <c r="J63" s="121"/>
    </row>
    <row r="64" spans="1:10" hidden="1" x14ac:dyDescent="0.25">
      <c r="A64" s="23">
        <v>63</v>
      </c>
      <c r="B64" s="24"/>
      <c r="C64" s="24"/>
      <c r="D64" s="24"/>
      <c r="E64" s="24"/>
      <c r="F64" s="25"/>
      <c r="G64" s="25" t="s">
        <v>49</v>
      </c>
      <c r="J64" s="121"/>
    </row>
    <row r="65" spans="1:10" hidden="1" x14ac:dyDescent="0.25">
      <c r="A65" s="23">
        <v>64</v>
      </c>
      <c r="B65" s="24"/>
      <c r="C65" s="24"/>
      <c r="D65" s="24"/>
      <c r="E65" s="24"/>
      <c r="F65" s="25"/>
      <c r="G65" s="25" t="s">
        <v>49</v>
      </c>
      <c r="J65" s="121"/>
    </row>
    <row r="66" spans="1:10" hidden="1" x14ac:dyDescent="0.25">
      <c r="A66" s="23">
        <v>65</v>
      </c>
      <c r="B66" s="24"/>
      <c r="C66" s="24"/>
      <c r="D66" s="24"/>
      <c r="E66" s="24"/>
      <c r="F66" s="25"/>
      <c r="G66" s="25" t="s">
        <v>49</v>
      </c>
      <c r="J66" s="121"/>
    </row>
    <row r="67" spans="1:10" hidden="1" x14ac:dyDescent="0.25">
      <c r="A67" s="23">
        <v>66</v>
      </c>
      <c r="B67" s="24"/>
      <c r="C67" s="24"/>
      <c r="D67" s="24"/>
      <c r="E67" s="24"/>
      <c r="F67" s="25"/>
      <c r="G67" s="25" t="s">
        <v>49</v>
      </c>
      <c r="J67" s="121"/>
    </row>
    <row r="68" spans="1:10" hidden="1" x14ac:dyDescent="0.25">
      <c r="A68" s="23">
        <v>67</v>
      </c>
      <c r="B68" s="24"/>
      <c r="C68" s="24"/>
      <c r="D68" s="24"/>
      <c r="E68" s="24"/>
      <c r="F68" s="25"/>
      <c r="G68" s="25" t="s">
        <v>49</v>
      </c>
      <c r="J68" s="121"/>
    </row>
    <row r="69" spans="1:10" hidden="1" x14ac:dyDescent="0.25">
      <c r="A69" s="23">
        <v>68</v>
      </c>
      <c r="B69" s="24"/>
      <c r="C69" s="24"/>
      <c r="D69" s="24"/>
      <c r="E69" s="24"/>
      <c r="F69" s="25"/>
      <c r="G69" s="25" t="s">
        <v>49</v>
      </c>
      <c r="J69" s="121"/>
    </row>
    <row r="70" spans="1:10" hidden="1" x14ac:dyDescent="0.25">
      <c r="A70" s="23">
        <v>69</v>
      </c>
      <c r="B70" s="24"/>
      <c r="C70" s="24"/>
      <c r="D70" s="24"/>
      <c r="E70" s="24"/>
      <c r="F70" s="25"/>
      <c r="G70" s="25" t="s">
        <v>49</v>
      </c>
      <c r="J70" s="121"/>
    </row>
    <row r="71" spans="1:10" hidden="1" x14ac:dyDescent="0.25">
      <c r="A71" s="23">
        <v>70</v>
      </c>
      <c r="B71" s="24"/>
      <c r="C71" s="24"/>
      <c r="D71" s="24"/>
      <c r="E71" s="24"/>
      <c r="F71" s="25"/>
      <c r="G71" s="25" t="s">
        <v>49</v>
      </c>
      <c r="J71" s="121"/>
    </row>
    <row r="72" spans="1:10" hidden="1" x14ac:dyDescent="0.25">
      <c r="A72" s="23">
        <v>71</v>
      </c>
      <c r="B72" s="24"/>
      <c r="C72" s="24"/>
      <c r="D72" s="24"/>
      <c r="E72" s="24"/>
      <c r="F72" s="25"/>
      <c r="G72" s="25" t="s">
        <v>49</v>
      </c>
      <c r="J72" s="121"/>
    </row>
    <row r="73" spans="1:10" hidden="1" x14ac:dyDescent="0.25">
      <c r="A73" s="23">
        <v>72</v>
      </c>
      <c r="B73" s="24"/>
      <c r="C73" s="24"/>
      <c r="D73" s="24"/>
      <c r="E73" s="24"/>
      <c r="F73" s="25"/>
      <c r="G73" s="25" t="s">
        <v>49</v>
      </c>
      <c r="J73" s="121"/>
    </row>
    <row r="74" spans="1:10" hidden="1" x14ac:dyDescent="0.25">
      <c r="A74" s="23">
        <v>73</v>
      </c>
      <c r="B74" s="24"/>
      <c r="C74" s="24"/>
      <c r="D74" s="24"/>
      <c r="E74" s="24"/>
      <c r="F74" s="25"/>
      <c r="G74" s="25" t="s">
        <v>49</v>
      </c>
      <c r="J74" s="121"/>
    </row>
    <row r="75" spans="1:10" hidden="1" x14ac:dyDescent="0.25">
      <c r="A75" s="23">
        <v>74</v>
      </c>
      <c r="B75" s="24"/>
      <c r="C75" s="24"/>
      <c r="D75" s="24"/>
      <c r="E75" s="24"/>
      <c r="F75" s="25"/>
      <c r="G75" s="25" t="s">
        <v>49</v>
      </c>
      <c r="J75" s="121"/>
    </row>
    <row r="76" spans="1:10" hidden="1" x14ac:dyDescent="0.25">
      <c r="A76" s="23">
        <v>75</v>
      </c>
      <c r="B76" s="24"/>
      <c r="C76" s="24"/>
      <c r="D76" s="24"/>
      <c r="E76" s="24"/>
      <c r="F76" s="25"/>
      <c r="G76" s="25" t="s">
        <v>49</v>
      </c>
      <c r="J76" s="121"/>
    </row>
    <row r="77" spans="1:10" hidden="1" x14ac:dyDescent="0.25">
      <c r="A77" s="23">
        <v>76</v>
      </c>
      <c r="B77" s="24"/>
      <c r="C77" s="24"/>
      <c r="D77" s="24"/>
      <c r="E77" s="24"/>
      <c r="F77" s="25"/>
      <c r="G77" s="25" t="s">
        <v>49</v>
      </c>
      <c r="J77" s="121"/>
    </row>
    <row r="78" spans="1:10" hidden="1" x14ac:dyDescent="0.25">
      <c r="A78" s="23">
        <v>77</v>
      </c>
      <c r="B78" s="24"/>
      <c r="C78" s="24"/>
      <c r="D78" s="24"/>
      <c r="E78" s="24"/>
      <c r="F78" s="25"/>
      <c r="G78" s="25" t="s">
        <v>49</v>
      </c>
      <c r="J78" s="121"/>
    </row>
    <row r="79" spans="1:10" hidden="1" x14ac:dyDescent="0.25">
      <c r="A79" s="23">
        <v>78</v>
      </c>
      <c r="B79" s="24"/>
      <c r="C79" s="24"/>
      <c r="D79" s="24"/>
      <c r="E79" s="24"/>
      <c r="F79" s="25"/>
      <c r="G79" s="25" t="s">
        <v>49</v>
      </c>
      <c r="J79" s="121"/>
    </row>
    <row r="80" spans="1:10" hidden="1" x14ac:dyDescent="0.25">
      <c r="A80" s="23">
        <v>79</v>
      </c>
      <c r="B80" s="24"/>
      <c r="C80" s="24"/>
      <c r="D80" s="24"/>
      <c r="E80" s="24"/>
      <c r="F80" s="25"/>
      <c r="G80" s="25" t="s">
        <v>49</v>
      </c>
      <c r="J80" s="121"/>
    </row>
    <row r="81" spans="1:10" hidden="1" x14ac:dyDescent="0.25">
      <c r="A81" s="23">
        <v>80</v>
      </c>
      <c r="B81" s="24"/>
      <c r="C81" s="24"/>
      <c r="D81" s="24"/>
      <c r="E81" s="24"/>
      <c r="F81" s="25"/>
      <c r="G81" s="25" t="s">
        <v>49</v>
      </c>
      <c r="J81" s="121"/>
    </row>
    <row r="82" spans="1:10" hidden="1" x14ac:dyDescent="0.25">
      <c r="A82" s="23">
        <v>81</v>
      </c>
      <c r="B82" s="24"/>
      <c r="C82" s="24"/>
      <c r="D82" s="24"/>
      <c r="E82" s="24"/>
      <c r="F82" s="25"/>
      <c r="G82" s="25" t="s">
        <v>49</v>
      </c>
      <c r="J82" s="121"/>
    </row>
    <row r="83" spans="1:10" hidden="1" x14ac:dyDescent="0.25">
      <c r="A83" s="23">
        <v>82</v>
      </c>
      <c r="B83" s="24"/>
      <c r="C83" s="24"/>
      <c r="D83" s="24"/>
      <c r="E83" s="24"/>
      <c r="F83" s="25"/>
      <c r="G83" s="25" t="s">
        <v>49</v>
      </c>
      <c r="J83" s="121"/>
    </row>
    <row r="84" spans="1:10" hidden="1" x14ac:dyDescent="0.25">
      <c r="A84" s="23">
        <v>83</v>
      </c>
      <c r="B84" s="24"/>
      <c r="C84" s="24"/>
      <c r="D84" s="24"/>
      <c r="E84" s="24"/>
      <c r="F84" s="25"/>
      <c r="G84" s="25" t="s">
        <v>49</v>
      </c>
      <c r="J84" s="121"/>
    </row>
    <row r="85" spans="1:10" hidden="1" x14ac:dyDescent="0.25">
      <c r="A85" s="23">
        <v>84</v>
      </c>
      <c r="B85" s="24"/>
      <c r="C85" s="24"/>
      <c r="D85" s="24"/>
      <c r="E85" s="24"/>
      <c r="F85" s="25"/>
      <c r="G85" s="25" t="s">
        <v>49</v>
      </c>
      <c r="J85" s="121"/>
    </row>
    <row r="86" spans="1:10" ht="16.5" hidden="1" thickBot="1" x14ac:dyDescent="0.3">
      <c r="A86" s="124">
        <v>85</v>
      </c>
      <c r="B86" s="125"/>
      <c r="C86" s="27"/>
      <c r="D86" s="27"/>
      <c r="E86" s="27"/>
      <c r="F86" s="28"/>
      <c r="G86" s="28" t="s">
        <v>49</v>
      </c>
      <c r="J86" s="122"/>
    </row>
    <row r="87" spans="1:10" ht="7.5" customHeight="1" x14ac:dyDescent="0.25">
      <c r="A87" s="126"/>
      <c r="B87" s="127"/>
      <c r="C87" s="127"/>
      <c r="D87" s="127"/>
      <c r="E87" s="127"/>
      <c r="F87" s="130"/>
      <c r="G87" s="130"/>
    </row>
    <row r="88" spans="1:10" x14ac:dyDescent="0.25">
      <c r="A88" s="29">
        <v>1</v>
      </c>
      <c r="B88" s="24">
        <v>55710113</v>
      </c>
      <c r="C88" s="24" t="s">
        <v>76</v>
      </c>
      <c r="D88" s="24" t="s">
        <v>80</v>
      </c>
      <c r="E88" s="24" t="s">
        <v>29</v>
      </c>
      <c r="F88" s="25">
        <v>41247</v>
      </c>
      <c r="G88" s="25" t="s">
        <v>50</v>
      </c>
    </row>
    <row r="89" spans="1:10" x14ac:dyDescent="0.25">
      <c r="A89" s="23">
        <v>2</v>
      </c>
      <c r="B89" s="24">
        <v>55788040</v>
      </c>
      <c r="C89" s="24" t="s">
        <v>108</v>
      </c>
      <c r="D89" s="24" t="s">
        <v>109</v>
      </c>
      <c r="E89" s="24" t="s">
        <v>34</v>
      </c>
      <c r="F89" s="25">
        <v>40591</v>
      </c>
      <c r="G89" s="25" t="s">
        <v>50</v>
      </c>
    </row>
    <row r="90" spans="1:10" x14ac:dyDescent="0.25">
      <c r="A90" s="23">
        <v>3</v>
      </c>
      <c r="B90" s="24">
        <v>55760663</v>
      </c>
      <c r="C90" s="24" t="s">
        <v>116</v>
      </c>
      <c r="D90" s="24" t="s">
        <v>117</v>
      </c>
      <c r="E90" s="24" t="s">
        <v>30</v>
      </c>
      <c r="F90" s="25">
        <v>41032</v>
      </c>
      <c r="G90" s="25" t="s">
        <v>50</v>
      </c>
    </row>
    <row r="91" spans="1:10" x14ac:dyDescent="0.25">
      <c r="A91" s="23">
        <v>4</v>
      </c>
      <c r="B91" s="24">
        <v>55789720</v>
      </c>
      <c r="C91" s="24" t="s">
        <v>126</v>
      </c>
      <c r="D91" s="24" t="s">
        <v>127</v>
      </c>
      <c r="E91" s="24" t="s">
        <v>29</v>
      </c>
      <c r="F91" s="25">
        <v>40891</v>
      </c>
      <c r="G91" s="25" t="s">
        <v>50</v>
      </c>
    </row>
    <row r="92" spans="1:10" x14ac:dyDescent="0.25">
      <c r="A92" s="23">
        <v>5</v>
      </c>
      <c r="B92" s="24">
        <v>55713512</v>
      </c>
      <c r="C92" s="24" t="s">
        <v>130</v>
      </c>
      <c r="D92" s="24" t="s">
        <v>131</v>
      </c>
      <c r="E92" s="24" t="s">
        <v>28</v>
      </c>
      <c r="F92" s="25">
        <v>40933</v>
      </c>
      <c r="G92" s="25" t="s">
        <v>50</v>
      </c>
    </row>
    <row r="93" spans="1:10" x14ac:dyDescent="0.25">
      <c r="A93" s="23">
        <v>6</v>
      </c>
      <c r="B93" s="24">
        <v>55715721</v>
      </c>
      <c r="C93" s="24" t="s">
        <v>133</v>
      </c>
      <c r="D93" s="24" t="s">
        <v>134</v>
      </c>
      <c r="E93" s="24" t="s">
        <v>87</v>
      </c>
      <c r="F93" s="25">
        <v>40761</v>
      </c>
      <c r="G93" s="25" t="s">
        <v>50</v>
      </c>
    </row>
    <row r="94" spans="1:10" x14ac:dyDescent="0.25">
      <c r="A94" s="23">
        <v>7</v>
      </c>
      <c r="B94" s="24">
        <v>55759191</v>
      </c>
      <c r="C94" s="24" t="s">
        <v>140</v>
      </c>
      <c r="D94" s="24" t="s">
        <v>141</v>
      </c>
      <c r="E94" s="24" t="s">
        <v>83</v>
      </c>
      <c r="F94" s="25">
        <v>41050</v>
      </c>
      <c r="G94" s="25" t="s">
        <v>50</v>
      </c>
    </row>
    <row r="95" spans="1:10" x14ac:dyDescent="0.25">
      <c r="A95" s="23">
        <v>8</v>
      </c>
      <c r="B95" s="24">
        <v>55788051</v>
      </c>
      <c r="C95" s="24" t="s">
        <v>142</v>
      </c>
      <c r="D95" s="24" t="s">
        <v>143</v>
      </c>
      <c r="E95" s="24" t="s">
        <v>83</v>
      </c>
      <c r="F95" s="25">
        <v>40605</v>
      </c>
      <c r="G95" s="25" t="s">
        <v>50</v>
      </c>
    </row>
    <row r="96" spans="1:10" x14ac:dyDescent="0.25">
      <c r="A96" s="23">
        <v>9</v>
      </c>
      <c r="B96" s="24">
        <v>55759687</v>
      </c>
      <c r="C96" s="24" t="s">
        <v>145</v>
      </c>
      <c r="D96" s="24" t="s">
        <v>147</v>
      </c>
      <c r="E96" s="24" t="s">
        <v>84</v>
      </c>
      <c r="F96" s="25">
        <v>40686</v>
      </c>
      <c r="G96" s="25" t="s">
        <v>50</v>
      </c>
    </row>
    <row r="97" spans="1:7" x14ac:dyDescent="0.25">
      <c r="A97" s="23">
        <v>10</v>
      </c>
      <c r="B97" s="24">
        <v>55712194</v>
      </c>
      <c r="C97" s="24" t="s">
        <v>148</v>
      </c>
      <c r="D97" s="24" t="s">
        <v>149</v>
      </c>
      <c r="E97" s="24" t="s">
        <v>84</v>
      </c>
      <c r="F97" s="25">
        <v>40971</v>
      </c>
      <c r="G97" s="25" t="s">
        <v>50</v>
      </c>
    </row>
    <row r="98" spans="1:7" x14ac:dyDescent="0.25">
      <c r="A98" s="23">
        <v>11</v>
      </c>
      <c r="B98" s="24">
        <v>55712196</v>
      </c>
      <c r="C98" s="24" t="s">
        <v>148</v>
      </c>
      <c r="D98" s="24" t="s">
        <v>150</v>
      </c>
      <c r="E98" s="24" t="s">
        <v>84</v>
      </c>
      <c r="F98" s="25">
        <v>40550</v>
      </c>
      <c r="G98" s="25" t="s">
        <v>50</v>
      </c>
    </row>
    <row r="99" spans="1:7" x14ac:dyDescent="0.25">
      <c r="A99" s="23">
        <v>12</v>
      </c>
      <c r="B99" s="24">
        <v>55658996</v>
      </c>
      <c r="C99" s="24" t="s">
        <v>170</v>
      </c>
      <c r="D99" s="24" t="s">
        <v>171</v>
      </c>
      <c r="E99" s="24" t="s">
        <v>31</v>
      </c>
      <c r="F99" s="25">
        <v>40863</v>
      </c>
      <c r="G99" s="25" t="s">
        <v>50</v>
      </c>
    </row>
    <row r="100" spans="1:7" x14ac:dyDescent="0.25">
      <c r="A100" s="23">
        <v>13</v>
      </c>
      <c r="B100" s="24">
        <v>55759545</v>
      </c>
      <c r="C100" s="24" t="s">
        <v>186</v>
      </c>
      <c r="D100" s="24" t="s">
        <v>187</v>
      </c>
      <c r="E100" s="24" t="s">
        <v>88</v>
      </c>
      <c r="F100" s="25">
        <v>40640</v>
      </c>
      <c r="G100" s="25" t="s">
        <v>50</v>
      </c>
    </row>
    <row r="101" spans="1:7" x14ac:dyDescent="0.25">
      <c r="A101" s="23">
        <v>14</v>
      </c>
      <c r="B101" s="24">
        <v>55653627</v>
      </c>
      <c r="C101" s="24" t="s">
        <v>188</v>
      </c>
      <c r="D101" s="24" t="s">
        <v>189</v>
      </c>
      <c r="E101" s="24" t="s">
        <v>28</v>
      </c>
      <c r="F101" s="25">
        <v>41059</v>
      </c>
      <c r="G101" s="25" t="s">
        <v>50</v>
      </c>
    </row>
    <row r="102" spans="1:7" x14ac:dyDescent="0.25">
      <c r="A102" s="23">
        <v>15</v>
      </c>
      <c r="B102" s="24">
        <v>55758094</v>
      </c>
      <c r="C102" s="24" t="s">
        <v>190</v>
      </c>
      <c r="D102" s="24" t="s">
        <v>191</v>
      </c>
      <c r="E102" s="24" t="s">
        <v>36</v>
      </c>
      <c r="F102" s="25">
        <v>40553</v>
      </c>
      <c r="G102" s="25" t="s">
        <v>50</v>
      </c>
    </row>
    <row r="103" spans="1:7" x14ac:dyDescent="0.25">
      <c r="A103" s="23">
        <v>16</v>
      </c>
      <c r="B103" s="24">
        <v>55716493</v>
      </c>
      <c r="C103" s="24" t="s">
        <v>192</v>
      </c>
      <c r="D103" s="24" t="s">
        <v>193</v>
      </c>
      <c r="E103" s="24" t="s">
        <v>36</v>
      </c>
      <c r="F103" s="25">
        <v>40712</v>
      </c>
      <c r="G103" s="25" t="s">
        <v>50</v>
      </c>
    </row>
    <row r="104" spans="1:7" x14ac:dyDescent="0.25">
      <c r="A104" s="23">
        <v>17</v>
      </c>
      <c r="B104" s="24">
        <v>55794368</v>
      </c>
      <c r="C104" s="24" t="s">
        <v>204</v>
      </c>
      <c r="D104" s="24" t="s">
        <v>205</v>
      </c>
      <c r="E104" s="24" t="s">
        <v>35</v>
      </c>
      <c r="F104" s="25">
        <v>41081</v>
      </c>
      <c r="G104" s="25" t="s">
        <v>50</v>
      </c>
    </row>
    <row r="105" spans="1:7" x14ac:dyDescent="0.25">
      <c r="A105" s="23">
        <v>18</v>
      </c>
      <c r="B105" s="24">
        <v>55794370</v>
      </c>
      <c r="C105" s="24" t="s">
        <v>206</v>
      </c>
      <c r="D105" s="24" t="s">
        <v>207</v>
      </c>
      <c r="E105" s="24" t="s">
        <v>35</v>
      </c>
      <c r="F105" s="25">
        <v>41117</v>
      </c>
      <c r="G105" s="25" t="s">
        <v>50</v>
      </c>
    </row>
    <row r="106" spans="1:7" x14ac:dyDescent="0.25">
      <c r="A106" s="23">
        <v>19</v>
      </c>
      <c r="B106" s="24">
        <v>55758116</v>
      </c>
      <c r="C106" s="24" t="s">
        <v>208</v>
      </c>
      <c r="D106" s="24" t="s">
        <v>185</v>
      </c>
      <c r="E106" s="24" t="s">
        <v>35</v>
      </c>
      <c r="F106" s="25">
        <v>40661</v>
      </c>
      <c r="G106" s="25" t="s">
        <v>50</v>
      </c>
    </row>
    <row r="107" spans="1:7" x14ac:dyDescent="0.25">
      <c r="A107" s="23">
        <v>20</v>
      </c>
      <c r="B107" s="24"/>
      <c r="C107" s="24"/>
      <c r="D107" s="24"/>
      <c r="E107" s="24"/>
      <c r="F107" s="25"/>
      <c r="G107" s="25" t="s">
        <v>50</v>
      </c>
    </row>
    <row r="108" spans="1:7" x14ac:dyDescent="0.25">
      <c r="A108" s="23">
        <v>21</v>
      </c>
      <c r="B108" s="24"/>
      <c r="C108" s="24"/>
      <c r="D108" s="24"/>
      <c r="E108" s="24"/>
      <c r="F108" s="25"/>
      <c r="G108" s="25" t="s">
        <v>50</v>
      </c>
    </row>
    <row r="109" spans="1:7" x14ac:dyDescent="0.25">
      <c r="A109" s="23">
        <v>22</v>
      </c>
      <c r="B109" s="24"/>
      <c r="C109" s="24"/>
      <c r="D109" s="24"/>
      <c r="E109" s="24"/>
      <c r="F109" s="25"/>
      <c r="G109" s="25" t="s">
        <v>50</v>
      </c>
    </row>
    <row r="110" spans="1:7" x14ac:dyDescent="0.25">
      <c r="A110" s="23">
        <v>23</v>
      </c>
      <c r="B110" s="24"/>
      <c r="C110" s="24"/>
      <c r="D110" s="24"/>
      <c r="E110" s="24"/>
      <c r="F110" s="25"/>
      <c r="G110" s="25" t="s">
        <v>50</v>
      </c>
    </row>
    <row r="111" spans="1:7" x14ac:dyDescent="0.25">
      <c r="A111" s="23">
        <v>24</v>
      </c>
      <c r="B111" s="24"/>
      <c r="C111" s="24"/>
      <c r="D111" s="24"/>
      <c r="E111" s="24"/>
      <c r="F111" s="25"/>
      <c r="G111" s="25" t="s">
        <v>50</v>
      </c>
    </row>
    <row r="112" spans="1:7" x14ac:dyDescent="0.25">
      <c r="A112" s="23">
        <v>25</v>
      </c>
      <c r="B112" s="24"/>
      <c r="C112" s="24"/>
      <c r="D112" s="24"/>
      <c r="E112" s="24"/>
      <c r="F112" s="25"/>
      <c r="G112" s="25" t="s">
        <v>50</v>
      </c>
    </row>
    <row r="113" spans="1:7" x14ac:dyDescent="0.25">
      <c r="A113" s="23">
        <v>26</v>
      </c>
      <c r="B113" s="24"/>
      <c r="C113" s="24"/>
      <c r="D113" s="24"/>
      <c r="E113" s="24"/>
      <c r="F113" s="25"/>
      <c r="G113" s="25" t="s">
        <v>50</v>
      </c>
    </row>
    <row r="114" spans="1:7" x14ac:dyDescent="0.25">
      <c r="A114" s="23">
        <v>27</v>
      </c>
      <c r="B114" s="24"/>
      <c r="C114" s="24"/>
      <c r="D114" s="24"/>
      <c r="E114" s="24"/>
      <c r="F114" s="25"/>
      <c r="G114" s="25" t="s">
        <v>50</v>
      </c>
    </row>
    <row r="115" spans="1:7" x14ac:dyDescent="0.25">
      <c r="A115" s="23">
        <v>28</v>
      </c>
      <c r="B115" s="24"/>
      <c r="C115" s="24"/>
      <c r="D115" s="24"/>
      <c r="E115" s="24"/>
      <c r="F115" s="25"/>
      <c r="G115" s="25" t="s">
        <v>50</v>
      </c>
    </row>
    <row r="116" spans="1:7" x14ac:dyDescent="0.25">
      <c r="A116" s="23">
        <v>29</v>
      </c>
      <c r="B116" s="24"/>
      <c r="C116" s="24"/>
      <c r="D116" s="24"/>
      <c r="E116" s="24"/>
      <c r="F116" s="25"/>
      <c r="G116" s="25" t="s">
        <v>50</v>
      </c>
    </row>
    <row r="117" spans="1:7" x14ac:dyDescent="0.25">
      <c r="A117" s="23">
        <v>30</v>
      </c>
      <c r="B117" s="24"/>
      <c r="C117" s="24"/>
      <c r="D117" s="24"/>
      <c r="E117" s="24"/>
      <c r="F117" s="25"/>
      <c r="G117" s="25" t="s">
        <v>50</v>
      </c>
    </row>
    <row r="118" spans="1:7" x14ac:dyDescent="0.25">
      <c r="A118" s="23">
        <v>31</v>
      </c>
      <c r="B118" s="24"/>
      <c r="C118" s="24"/>
      <c r="D118" s="24"/>
      <c r="E118" s="24"/>
      <c r="F118" s="25"/>
      <c r="G118" s="25" t="s">
        <v>50</v>
      </c>
    </row>
    <row r="119" spans="1:7" x14ac:dyDescent="0.25">
      <c r="A119" s="23">
        <v>32</v>
      </c>
      <c r="B119" s="24"/>
      <c r="C119" s="24"/>
      <c r="D119" s="24"/>
      <c r="E119" s="24"/>
      <c r="F119" s="25"/>
      <c r="G119" s="25" t="s">
        <v>50</v>
      </c>
    </row>
    <row r="120" spans="1:7" x14ac:dyDescent="0.25">
      <c r="A120" s="23">
        <v>33</v>
      </c>
      <c r="B120" s="24"/>
      <c r="C120" s="24"/>
      <c r="D120" s="24"/>
      <c r="E120" s="24"/>
      <c r="F120" s="25"/>
      <c r="G120" s="25" t="s">
        <v>50</v>
      </c>
    </row>
    <row r="121" spans="1:7" x14ac:dyDescent="0.25">
      <c r="A121" s="23">
        <v>34</v>
      </c>
      <c r="B121" s="24"/>
      <c r="C121" s="24"/>
      <c r="D121" s="24"/>
      <c r="E121" s="24"/>
      <c r="F121" s="25"/>
      <c r="G121" s="25" t="s">
        <v>50</v>
      </c>
    </row>
    <row r="122" spans="1:7" x14ac:dyDescent="0.25">
      <c r="A122" s="23">
        <v>35</v>
      </c>
      <c r="B122" s="24"/>
      <c r="C122" s="24"/>
      <c r="D122" s="24"/>
      <c r="E122" s="24"/>
      <c r="F122" s="25"/>
      <c r="G122" s="25" t="s">
        <v>50</v>
      </c>
    </row>
    <row r="123" spans="1:7" x14ac:dyDescent="0.25">
      <c r="A123" s="23">
        <v>36</v>
      </c>
      <c r="B123" s="24"/>
      <c r="C123" s="24"/>
      <c r="D123" s="24"/>
      <c r="E123" s="24"/>
      <c r="F123" s="25"/>
      <c r="G123" s="25" t="s">
        <v>50</v>
      </c>
    </row>
    <row r="124" spans="1:7" x14ac:dyDescent="0.25">
      <c r="A124" s="23">
        <v>37</v>
      </c>
      <c r="B124" s="24"/>
      <c r="C124" s="24"/>
      <c r="D124" s="24"/>
      <c r="E124" s="24"/>
      <c r="F124" s="25"/>
      <c r="G124" s="25" t="s">
        <v>50</v>
      </c>
    </row>
    <row r="125" spans="1:7" x14ac:dyDescent="0.25">
      <c r="A125" s="23">
        <v>38</v>
      </c>
      <c r="B125" s="24"/>
      <c r="C125" s="24"/>
      <c r="D125" s="24"/>
      <c r="E125" s="24"/>
      <c r="F125" s="25"/>
      <c r="G125" s="25" t="s">
        <v>50</v>
      </c>
    </row>
    <row r="126" spans="1:7" x14ac:dyDescent="0.25">
      <c r="A126" s="23">
        <v>39</v>
      </c>
      <c r="B126" s="24"/>
      <c r="C126" s="24"/>
      <c r="D126" s="24"/>
      <c r="E126" s="24"/>
      <c r="F126" s="25"/>
      <c r="G126" s="25" t="s">
        <v>50</v>
      </c>
    </row>
    <row r="127" spans="1:7" x14ac:dyDescent="0.25">
      <c r="A127" s="23">
        <v>40</v>
      </c>
      <c r="B127" s="24"/>
      <c r="C127" s="24"/>
      <c r="D127" s="24"/>
      <c r="E127" s="24"/>
      <c r="F127" s="25"/>
      <c r="G127" s="25" t="s">
        <v>50</v>
      </c>
    </row>
    <row r="128" spans="1:7" x14ac:dyDescent="0.25">
      <c r="A128" s="23">
        <v>41</v>
      </c>
      <c r="B128" s="24"/>
      <c r="C128" s="24"/>
      <c r="D128" s="24"/>
      <c r="E128" s="24"/>
      <c r="F128" s="25"/>
      <c r="G128" s="25" t="s">
        <v>50</v>
      </c>
    </row>
    <row r="129" spans="1:7" x14ac:dyDescent="0.25">
      <c r="A129" s="23">
        <v>42</v>
      </c>
      <c r="B129" s="24"/>
      <c r="C129" s="24"/>
      <c r="D129" s="24"/>
      <c r="E129" s="24"/>
      <c r="F129" s="25"/>
      <c r="G129" s="25" t="s">
        <v>50</v>
      </c>
    </row>
    <row r="130" spans="1:7" x14ac:dyDescent="0.25">
      <c r="A130" s="23">
        <v>43</v>
      </c>
      <c r="B130" s="24"/>
      <c r="C130" s="24"/>
      <c r="D130" s="24"/>
      <c r="E130" s="24"/>
      <c r="F130" s="25"/>
      <c r="G130" s="25" t="s">
        <v>50</v>
      </c>
    </row>
    <row r="131" spans="1:7" x14ac:dyDescent="0.25">
      <c r="A131" s="23">
        <v>44</v>
      </c>
      <c r="B131" s="24"/>
      <c r="C131" s="24"/>
      <c r="D131" s="24"/>
      <c r="E131" s="24"/>
      <c r="F131" s="25"/>
      <c r="G131" s="25" t="s">
        <v>50</v>
      </c>
    </row>
    <row r="132" spans="1:7" x14ac:dyDescent="0.25">
      <c r="A132" s="23">
        <v>45</v>
      </c>
      <c r="B132" s="24"/>
      <c r="C132" s="24"/>
      <c r="D132" s="24"/>
      <c r="E132" s="24"/>
      <c r="F132" s="25"/>
      <c r="G132" s="25" t="s">
        <v>50</v>
      </c>
    </row>
    <row r="133" spans="1:7" x14ac:dyDescent="0.25">
      <c r="A133" s="23">
        <v>46</v>
      </c>
      <c r="B133" s="24"/>
      <c r="C133" s="24"/>
      <c r="D133" s="24"/>
      <c r="E133" s="24"/>
      <c r="F133" s="25"/>
      <c r="G133" s="25" t="s">
        <v>50</v>
      </c>
    </row>
    <row r="134" spans="1:7" x14ac:dyDescent="0.25">
      <c r="A134" s="23">
        <v>47</v>
      </c>
      <c r="B134" s="24"/>
      <c r="C134" s="24"/>
      <c r="D134" s="24"/>
      <c r="E134" s="24"/>
      <c r="F134" s="25"/>
      <c r="G134" s="25" t="s">
        <v>50</v>
      </c>
    </row>
    <row r="135" spans="1:7" x14ac:dyDescent="0.25">
      <c r="A135" s="23">
        <v>48</v>
      </c>
      <c r="B135" s="24"/>
      <c r="C135" s="24"/>
      <c r="D135" s="24"/>
      <c r="E135" s="24"/>
      <c r="F135" s="25"/>
      <c r="G135" s="25" t="s">
        <v>50</v>
      </c>
    </row>
    <row r="136" spans="1:7" x14ac:dyDescent="0.25">
      <c r="A136" s="23">
        <v>49</v>
      </c>
      <c r="B136" s="24"/>
      <c r="C136" s="24"/>
      <c r="D136" s="24"/>
      <c r="E136" s="24"/>
      <c r="F136" s="25"/>
      <c r="G136" s="25" t="s">
        <v>50</v>
      </c>
    </row>
    <row r="137" spans="1:7" x14ac:dyDescent="0.25">
      <c r="A137" s="23">
        <v>50</v>
      </c>
      <c r="B137" s="24"/>
      <c r="C137" s="24"/>
      <c r="D137" s="24"/>
      <c r="E137" s="24"/>
      <c r="F137" s="25"/>
      <c r="G137" s="25" t="s">
        <v>50</v>
      </c>
    </row>
    <row r="138" spans="1:7" hidden="1" x14ac:dyDescent="0.25">
      <c r="A138" s="23">
        <v>51</v>
      </c>
      <c r="B138" s="24"/>
      <c r="C138" s="24"/>
      <c r="D138" s="24"/>
      <c r="E138" s="24"/>
      <c r="F138" s="25"/>
      <c r="G138" s="25" t="s">
        <v>50</v>
      </c>
    </row>
    <row r="139" spans="1:7" hidden="1" x14ac:dyDescent="0.25">
      <c r="A139" s="23">
        <v>52</v>
      </c>
      <c r="B139" s="24"/>
      <c r="C139" s="24"/>
      <c r="D139" s="24"/>
      <c r="E139" s="24"/>
      <c r="F139" s="25"/>
      <c r="G139" s="25" t="s">
        <v>50</v>
      </c>
    </row>
    <row r="140" spans="1:7" hidden="1" x14ac:dyDescent="0.25">
      <c r="A140" s="23">
        <v>53</v>
      </c>
      <c r="B140" s="24"/>
      <c r="C140" s="24"/>
      <c r="D140" s="24"/>
      <c r="E140" s="24"/>
      <c r="F140" s="25"/>
      <c r="G140" s="25" t="s">
        <v>50</v>
      </c>
    </row>
    <row r="141" spans="1:7" hidden="1" x14ac:dyDescent="0.25">
      <c r="A141" s="23">
        <v>54</v>
      </c>
      <c r="B141" s="24"/>
      <c r="C141" s="24"/>
      <c r="D141" s="24"/>
      <c r="E141" s="24"/>
      <c r="F141" s="25"/>
      <c r="G141" s="25" t="s">
        <v>50</v>
      </c>
    </row>
    <row r="142" spans="1:7" hidden="1" x14ac:dyDescent="0.25">
      <c r="A142" s="23">
        <v>55</v>
      </c>
      <c r="B142" s="24"/>
      <c r="C142" s="24"/>
      <c r="D142" s="24"/>
      <c r="E142" s="24"/>
      <c r="F142" s="25"/>
      <c r="G142" s="25" t="s">
        <v>50</v>
      </c>
    </row>
    <row r="143" spans="1:7" hidden="1" x14ac:dyDescent="0.25">
      <c r="A143" s="23">
        <v>56</v>
      </c>
      <c r="B143" s="24"/>
      <c r="C143" s="24"/>
      <c r="D143" s="24"/>
      <c r="E143" s="24"/>
      <c r="F143" s="25"/>
      <c r="G143" s="25" t="s">
        <v>50</v>
      </c>
    </row>
    <row r="144" spans="1:7" hidden="1" x14ac:dyDescent="0.25">
      <c r="A144" s="23">
        <v>57</v>
      </c>
      <c r="B144" s="24"/>
      <c r="C144" s="24"/>
      <c r="D144" s="24"/>
      <c r="E144" s="24"/>
      <c r="F144" s="25"/>
      <c r="G144" s="25" t="s">
        <v>50</v>
      </c>
    </row>
    <row r="145" spans="1:7" hidden="1" x14ac:dyDescent="0.25">
      <c r="A145" s="23">
        <v>58</v>
      </c>
      <c r="B145" s="24"/>
      <c r="C145" s="24"/>
      <c r="D145" s="24"/>
      <c r="E145" s="24"/>
      <c r="F145" s="25"/>
      <c r="G145" s="25" t="s">
        <v>50</v>
      </c>
    </row>
    <row r="146" spans="1:7" hidden="1" x14ac:dyDescent="0.25">
      <c r="A146" s="23">
        <v>59</v>
      </c>
      <c r="B146" s="24"/>
      <c r="C146" s="24"/>
      <c r="D146" s="24"/>
      <c r="E146" s="24"/>
      <c r="F146" s="25"/>
      <c r="G146" s="25" t="s">
        <v>50</v>
      </c>
    </row>
    <row r="147" spans="1:7" hidden="1" x14ac:dyDescent="0.25">
      <c r="A147" s="23">
        <v>60</v>
      </c>
      <c r="B147" s="24"/>
      <c r="C147" s="24"/>
      <c r="D147" s="24"/>
      <c r="E147" s="24"/>
      <c r="F147" s="25"/>
      <c r="G147" s="25" t="s">
        <v>50</v>
      </c>
    </row>
    <row r="148" spans="1:7" hidden="1" x14ac:dyDescent="0.25">
      <c r="A148" s="23">
        <v>61</v>
      </c>
      <c r="B148" s="24"/>
      <c r="C148" s="24"/>
      <c r="D148" s="24"/>
      <c r="E148" s="24"/>
      <c r="F148" s="25"/>
      <c r="G148" s="25" t="s">
        <v>50</v>
      </c>
    </row>
    <row r="149" spans="1:7" hidden="1" x14ac:dyDescent="0.25">
      <c r="A149" s="23">
        <v>62</v>
      </c>
      <c r="B149" s="24"/>
      <c r="C149" s="24"/>
      <c r="D149" s="24"/>
      <c r="E149" s="24"/>
      <c r="F149" s="25"/>
      <c r="G149" s="25" t="s">
        <v>50</v>
      </c>
    </row>
    <row r="150" spans="1:7" hidden="1" x14ac:dyDescent="0.25">
      <c r="A150" s="23">
        <v>63</v>
      </c>
      <c r="B150" s="24"/>
      <c r="C150" s="24"/>
      <c r="D150" s="24"/>
      <c r="E150" s="24"/>
      <c r="F150" s="25"/>
      <c r="G150" s="25" t="s">
        <v>50</v>
      </c>
    </row>
    <row r="151" spans="1:7" hidden="1" x14ac:dyDescent="0.25">
      <c r="A151" s="23">
        <v>64</v>
      </c>
      <c r="B151" s="24"/>
      <c r="C151" s="24"/>
      <c r="D151" s="24"/>
      <c r="E151" s="24"/>
      <c r="F151" s="25"/>
      <c r="G151" s="25" t="s">
        <v>50</v>
      </c>
    </row>
    <row r="152" spans="1:7" hidden="1" x14ac:dyDescent="0.25">
      <c r="A152" s="23">
        <v>65</v>
      </c>
      <c r="B152" s="24"/>
      <c r="C152" s="24"/>
      <c r="D152" s="24"/>
      <c r="E152" s="24"/>
      <c r="F152" s="25"/>
      <c r="G152" s="25" t="s">
        <v>50</v>
      </c>
    </row>
    <row r="153" spans="1:7" hidden="1" x14ac:dyDescent="0.25">
      <c r="A153" s="23">
        <v>66</v>
      </c>
      <c r="B153" s="24"/>
      <c r="C153" s="24"/>
      <c r="D153" s="24"/>
      <c r="E153" s="24"/>
      <c r="F153" s="25"/>
      <c r="G153" s="25" t="s">
        <v>50</v>
      </c>
    </row>
    <row r="154" spans="1:7" hidden="1" x14ac:dyDescent="0.25">
      <c r="A154" s="23">
        <v>67</v>
      </c>
      <c r="B154" s="24"/>
      <c r="C154" s="24"/>
      <c r="D154" s="24"/>
      <c r="E154" s="24"/>
      <c r="F154" s="25"/>
      <c r="G154" s="25" t="s">
        <v>50</v>
      </c>
    </row>
    <row r="155" spans="1:7" hidden="1" x14ac:dyDescent="0.25">
      <c r="A155" s="23">
        <v>68</v>
      </c>
      <c r="B155" s="24"/>
      <c r="C155" s="24"/>
      <c r="D155" s="24"/>
      <c r="E155" s="24"/>
      <c r="F155" s="25"/>
      <c r="G155" s="25" t="s">
        <v>50</v>
      </c>
    </row>
    <row r="156" spans="1:7" hidden="1" x14ac:dyDescent="0.25">
      <c r="A156" s="23">
        <v>69</v>
      </c>
      <c r="B156" s="24"/>
      <c r="C156" s="24"/>
      <c r="D156" s="24"/>
      <c r="E156" s="24"/>
      <c r="F156" s="25"/>
      <c r="G156" s="25" t="s">
        <v>50</v>
      </c>
    </row>
    <row r="157" spans="1:7" hidden="1" x14ac:dyDescent="0.25">
      <c r="A157" s="23">
        <v>70</v>
      </c>
      <c r="B157" s="24"/>
      <c r="C157" s="24"/>
      <c r="D157" s="24"/>
      <c r="E157" s="24"/>
      <c r="F157" s="25"/>
      <c r="G157" s="25" t="s">
        <v>50</v>
      </c>
    </row>
    <row r="158" spans="1:7" hidden="1" x14ac:dyDescent="0.25">
      <c r="A158" s="23">
        <v>71</v>
      </c>
      <c r="B158" s="24"/>
      <c r="C158" s="24"/>
      <c r="D158" s="24"/>
      <c r="E158" s="24"/>
      <c r="F158" s="25"/>
      <c r="G158" s="25" t="s">
        <v>50</v>
      </c>
    </row>
    <row r="159" spans="1:7" hidden="1" x14ac:dyDescent="0.25">
      <c r="A159" s="23">
        <v>72</v>
      </c>
      <c r="B159" s="24"/>
      <c r="C159" s="24"/>
      <c r="D159" s="24"/>
      <c r="E159" s="24"/>
      <c r="F159" s="25"/>
      <c r="G159" s="25" t="s">
        <v>50</v>
      </c>
    </row>
    <row r="160" spans="1:7" hidden="1" x14ac:dyDescent="0.25">
      <c r="A160" s="23">
        <v>73</v>
      </c>
      <c r="B160" s="24"/>
      <c r="C160" s="24"/>
      <c r="D160" s="24"/>
      <c r="E160" s="24"/>
      <c r="F160" s="25"/>
      <c r="G160" s="25" t="s">
        <v>50</v>
      </c>
    </row>
    <row r="161" spans="1:7" hidden="1" x14ac:dyDescent="0.25">
      <c r="A161" s="23">
        <v>74</v>
      </c>
      <c r="B161" s="24"/>
      <c r="C161" s="24"/>
      <c r="D161" s="24"/>
      <c r="E161" s="24"/>
      <c r="F161" s="25"/>
      <c r="G161" s="25" t="s">
        <v>50</v>
      </c>
    </row>
    <row r="162" spans="1:7" hidden="1" x14ac:dyDescent="0.25">
      <c r="A162" s="23">
        <v>75</v>
      </c>
      <c r="B162" s="24"/>
      <c r="C162" s="24"/>
      <c r="D162" s="24"/>
      <c r="E162" s="24"/>
      <c r="F162" s="25"/>
      <c r="G162" s="25" t="s">
        <v>50</v>
      </c>
    </row>
    <row r="163" spans="1:7" hidden="1" x14ac:dyDescent="0.25">
      <c r="A163" s="23">
        <v>76</v>
      </c>
      <c r="B163" s="24"/>
      <c r="C163" s="24"/>
      <c r="D163" s="24"/>
      <c r="E163" s="24"/>
      <c r="F163" s="25"/>
      <c r="G163" s="25" t="s">
        <v>50</v>
      </c>
    </row>
    <row r="164" spans="1:7" hidden="1" x14ac:dyDescent="0.25">
      <c r="A164" s="23">
        <v>77</v>
      </c>
      <c r="B164" s="24"/>
      <c r="C164" s="24"/>
      <c r="D164" s="24"/>
      <c r="E164" s="24"/>
      <c r="F164" s="25"/>
      <c r="G164" s="25" t="s">
        <v>50</v>
      </c>
    </row>
    <row r="165" spans="1:7" hidden="1" x14ac:dyDescent="0.25">
      <c r="A165" s="23">
        <v>78</v>
      </c>
      <c r="B165" s="24"/>
      <c r="C165" s="24"/>
      <c r="D165" s="24"/>
      <c r="E165" s="24"/>
      <c r="F165" s="25"/>
      <c r="G165" s="25" t="s">
        <v>50</v>
      </c>
    </row>
    <row r="166" spans="1:7" hidden="1" x14ac:dyDescent="0.25">
      <c r="A166" s="23">
        <v>79</v>
      </c>
      <c r="B166" s="24"/>
      <c r="C166" s="24"/>
      <c r="D166" s="24"/>
      <c r="E166" s="24"/>
      <c r="F166" s="25"/>
      <c r="G166" s="25" t="s">
        <v>50</v>
      </c>
    </row>
    <row r="167" spans="1:7" hidden="1" x14ac:dyDescent="0.25">
      <c r="A167" s="23">
        <v>80</v>
      </c>
      <c r="B167" s="24"/>
      <c r="C167" s="24"/>
      <c r="D167" s="24"/>
      <c r="E167" s="24"/>
      <c r="F167" s="25"/>
      <c r="G167" s="25" t="s">
        <v>50</v>
      </c>
    </row>
    <row r="168" spans="1:7" hidden="1" x14ac:dyDescent="0.25">
      <c r="A168" s="23">
        <v>81</v>
      </c>
      <c r="B168" s="24"/>
      <c r="C168" s="24"/>
      <c r="D168" s="24"/>
      <c r="E168" s="24"/>
      <c r="F168" s="25"/>
      <c r="G168" s="25" t="s">
        <v>50</v>
      </c>
    </row>
    <row r="169" spans="1:7" hidden="1" x14ac:dyDescent="0.25">
      <c r="A169" s="23">
        <v>82</v>
      </c>
      <c r="B169" s="24"/>
      <c r="C169" s="24"/>
      <c r="D169" s="24"/>
      <c r="E169" s="24"/>
      <c r="F169" s="25"/>
      <c r="G169" s="25" t="s">
        <v>50</v>
      </c>
    </row>
    <row r="170" spans="1:7" hidden="1" x14ac:dyDescent="0.25">
      <c r="A170" s="23">
        <v>83</v>
      </c>
      <c r="B170" s="24"/>
      <c r="C170" s="24"/>
      <c r="D170" s="24"/>
      <c r="E170" s="24"/>
      <c r="F170" s="25"/>
      <c r="G170" s="25" t="s">
        <v>50</v>
      </c>
    </row>
    <row r="171" spans="1:7" hidden="1" x14ac:dyDescent="0.25">
      <c r="A171" s="23">
        <v>84</v>
      </c>
      <c r="B171" s="24"/>
      <c r="C171" s="24"/>
      <c r="D171" s="24"/>
      <c r="E171" s="24"/>
      <c r="F171" s="25"/>
      <c r="G171" s="25" t="s">
        <v>50</v>
      </c>
    </row>
    <row r="172" spans="1:7" hidden="1" x14ac:dyDescent="0.25">
      <c r="A172" s="124">
        <v>85</v>
      </c>
      <c r="B172" s="125"/>
      <c r="C172" s="125"/>
      <c r="D172" s="125"/>
      <c r="E172" s="125"/>
      <c r="F172" s="128"/>
      <c r="G172" s="128" t="s">
        <v>50</v>
      </c>
    </row>
    <row r="173" spans="1:7" ht="7.5" customHeight="1" x14ac:dyDescent="0.25">
      <c r="A173" s="129"/>
      <c r="B173" s="127"/>
      <c r="C173" s="127"/>
      <c r="D173" s="127"/>
      <c r="E173" s="127"/>
      <c r="F173" s="130"/>
      <c r="G173" s="130"/>
    </row>
    <row r="174" spans="1:7" x14ac:dyDescent="0.25">
      <c r="A174" s="29">
        <v>1</v>
      </c>
      <c r="B174" s="24">
        <v>55754144</v>
      </c>
      <c r="C174" s="24" t="s">
        <v>69</v>
      </c>
      <c r="D174" s="24" t="s">
        <v>70</v>
      </c>
      <c r="E174" s="24" t="s">
        <v>28</v>
      </c>
      <c r="F174" s="25">
        <v>40473</v>
      </c>
      <c r="G174" s="25" t="s">
        <v>51</v>
      </c>
    </row>
    <row r="175" spans="1:7" x14ac:dyDescent="0.25">
      <c r="A175" s="23">
        <v>2</v>
      </c>
      <c r="B175" s="24">
        <v>55761023</v>
      </c>
      <c r="C175" s="24" t="s">
        <v>110</v>
      </c>
      <c r="D175" s="24" t="s">
        <v>111</v>
      </c>
      <c r="E175" s="24" t="s">
        <v>90</v>
      </c>
      <c r="F175" s="25">
        <v>40004</v>
      </c>
      <c r="G175" s="25" t="s">
        <v>51</v>
      </c>
    </row>
    <row r="176" spans="1:7" x14ac:dyDescent="0.25">
      <c r="A176" s="23">
        <v>3</v>
      </c>
      <c r="B176" s="24">
        <v>5573173</v>
      </c>
      <c r="C176" s="24" t="s">
        <v>114</v>
      </c>
      <c r="D176" s="24" t="s">
        <v>115</v>
      </c>
      <c r="E176" s="24" t="s">
        <v>30</v>
      </c>
      <c r="F176" s="25">
        <v>39952</v>
      </c>
      <c r="G176" s="25" t="s">
        <v>51</v>
      </c>
    </row>
    <row r="177" spans="1:7" x14ac:dyDescent="0.25">
      <c r="A177" s="23">
        <v>4</v>
      </c>
      <c r="B177" s="24">
        <v>55713814</v>
      </c>
      <c r="C177" s="24" t="s">
        <v>120</v>
      </c>
      <c r="D177" s="24" t="s">
        <v>121</v>
      </c>
      <c r="E177" s="24" t="s">
        <v>28</v>
      </c>
      <c r="F177" s="25">
        <v>39979</v>
      </c>
      <c r="G177" s="25" t="s">
        <v>51</v>
      </c>
    </row>
    <row r="178" spans="1:7" x14ac:dyDescent="0.25">
      <c r="A178" s="23">
        <v>5</v>
      </c>
      <c r="B178" s="24">
        <v>55601759</v>
      </c>
      <c r="C178" s="24" t="s">
        <v>135</v>
      </c>
      <c r="D178" s="24" t="s">
        <v>136</v>
      </c>
      <c r="E178" s="24" t="s">
        <v>30</v>
      </c>
      <c r="F178" s="25">
        <v>40100</v>
      </c>
      <c r="G178" s="25" t="s">
        <v>51</v>
      </c>
    </row>
    <row r="179" spans="1:7" x14ac:dyDescent="0.25">
      <c r="A179" s="23">
        <v>6</v>
      </c>
      <c r="B179" s="24">
        <v>55753787</v>
      </c>
      <c r="C179" s="24" t="s">
        <v>140</v>
      </c>
      <c r="D179" s="24" t="s">
        <v>144</v>
      </c>
      <c r="E179" s="24" t="s">
        <v>83</v>
      </c>
      <c r="F179" s="25">
        <v>40481</v>
      </c>
      <c r="G179" s="25" t="s">
        <v>51</v>
      </c>
    </row>
    <row r="180" spans="1:7" x14ac:dyDescent="0.25">
      <c r="A180" s="23">
        <v>7</v>
      </c>
      <c r="B180" s="24">
        <v>55597097</v>
      </c>
      <c r="C180" s="24" t="s">
        <v>160</v>
      </c>
      <c r="D180" s="24" t="s">
        <v>161</v>
      </c>
      <c r="E180" s="24" t="s">
        <v>42</v>
      </c>
      <c r="F180" s="25">
        <v>40261</v>
      </c>
      <c r="G180" s="25" t="s">
        <v>51</v>
      </c>
    </row>
    <row r="181" spans="1:7" x14ac:dyDescent="0.25">
      <c r="A181" s="23">
        <v>8</v>
      </c>
      <c r="B181" s="24">
        <v>55752919</v>
      </c>
      <c r="C181" s="24" t="s">
        <v>162</v>
      </c>
      <c r="D181" s="24" t="s">
        <v>163</v>
      </c>
      <c r="E181" s="178" t="s">
        <v>85</v>
      </c>
      <c r="F181" s="25">
        <v>40423</v>
      </c>
      <c r="G181" s="25" t="s">
        <v>51</v>
      </c>
    </row>
    <row r="182" spans="1:7" x14ac:dyDescent="0.25">
      <c r="A182" s="23">
        <v>9</v>
      </c>
      <c r="B182" s="24">
        <v>55757263</v>
      </c>
      <c r="C182" s="24" t="s">
        <v>172</v>
      </c>
      <c r="D182" s="24" t="s">
        <v>173</v>
      </c>
      <c r="E182" s="24" t="s">
        <v>31</v>
      </c>
      <c r="F182" s="25">
        <v>40068</v>
      </c>
      <c r="G182" s="25" t="s">
        <v>51</v>
      </c>
    </row>
    <row r="183" spans="1:7" x14ac:dyDescent="0.25">
      <c r="A183" s="23">
        <v>10</v>
      </c>
      <c r="B183" s="24">
        <v>55604518</v>
      </c>
      <c r="C183" s="24" t="s">
        <v>164</v>
      </c>
      <c r="D183" s="24" t="s">
        <v>174</v>
      </c>
      <c r="E183" s="24" t="s">
        <v>31</v>
      </c>
      <c r="F183" s="25">
        <v>40258</v>
      </c>
      <c r="G183" s="25" t="s">
        <v>51</v>
      </c>
    </row>
    <row r="184" spans="1:7" x14ac:dyDescent="0.25">
      <c r="A184" s="23">
        <v>11</v>
      </c>
      <c r="B184" s="24">
        <v>55610719</v>
      </c>
      <c r="C184" s="24" t="s">
        <v>175</v>
      </c>
      <c r="D184" s="24" t="s">
        <v>176</v>
      </c>
      <c r="E184" s="24" t="s">
        <v>31</v>
      </c>
      <c r="F184" s="25">
        <v>40109</v>
      </c>
      <c r="G184" s="25" t="s">
        <v>51</v>
      </c>
    </row>
    <row r="185" spans="1:7" x14ac:dyDescent="0.25">
      <c r="A185" s="23">
        <v>12</v>
      </c>
      <c r="B185" s="24">
        <v>55792723</v>
      </c>
      <c r="C185" s="24" t="s">
        <v>184</v>
      </c>
      <c r="D185" s="24" t="s">
        <v>185</v>
      </c>
      <c r="E185" s="24" t="s">
        <v>29</v>
      </c>
      <c r="F185" s="25">
        <v>40208</v>
      </c>
      <c r="G185" s="25" t="s">
        <v>51</v>
      </c>
    </row>
    <row r="186" spans="1:7" x14ac:dyDescent="0.25">
      <c r="A186" s="23">
        <v>13</v>
      </c>
      <c r="B186" s="24">
        <v>55714097</v>
      </c>
      <c r="C186" s="24" t="s">
        <v>199</v>
      </c>
      <c r="D186" s="24" t="s">
        <v>201</v>
      </c>
      <c r="E186" s="24" t="s">
        <v>34</v>
      </c>
      <c r="F186" s="25">
        <v>40360</v>
      </c>
      <c r="G186" s="25" t="s">
        <v>51</v>
      </c>
    </row>
    <row r="187" spans="1:7" x14ac:dyDescent="0.25">
      <c r="A187" s="23">
        <v>14</v>
      </c>
      <c r="B187" s="24">
        <v>55665708</v>
      </c>
      <c r="C187" s="24" t="s">
        <v>202</v>
      </c>
      <c r="D187" s="24" t="s">
        <v>203</v>
      </c>
      <c r="E187" s="24" t="s">
        <v>30</v>
      </c>
      <c r="F187" s="25">
        <v>40294</v>
      </c>
      <c r="G187" s="25" t="s">
        <v>51</v>
      </c>
    </row>
    <row r="188" spans="1:7" x14ac:dyDescent="0.25">
      <c r="A188" s="23">
        <v>15</v>
      </c>
      <c r="B188" s="24">
        <v>55758115</v>
      </c>
      <c r="C188" s="24" t="s">
        <v>209</v>
      </c>
      <c r="D188" s="24" t="s">
        <v>210</v>
      </c>
      <c r="E188" s="24" t="s">
        <v>35</v>
      </c>
      <c r="F188" s="25">
        <v>40091</v>
      </c>
      <c r="G188" s="25" t="s">
        <v>51</v>
      </c>
    </row>
    <row r="189" spans="1:7" x14ac:dyDescent="0.25">
      <c r="A189" s="23">
        <v>16</v>
      </c>
      <c r="B189" s="24">
        <v>55714099</v>
      </c>
      <c r="C189" s="24" t="s">
        <v>211</v>
      </c>
      <c r="D189" s="24" t="s">
        <v>212</v>
      </c>
      <c r="E189" s="24" t="s">
        <v>35</v>
      </c>
      <c r="F189" s="25">
        <v>40247</v>
      </c>
      <c r="G189" s="25" t="s">
        <v>51</v>
      </c>
    </row>
    <row r="190" spans="1:7" x14ac:dyDescent="0.25">
      <c r="A190" s="23">
        <v>17</v>
      </c>
      <c r="B190" s="24">
        <v>55710415</v>
      </c>
      <c r="C190" s="24" t="s">
        <v>213</v>
      </c>
      <c r="D190" s="24" t="s">
        <v>214</v>
      </c>
      <c r="E190" s="24" t="s">
        <v>35</v>
      </c>
      <c r="F190" s="25">
        <v>40270</v>
      </c>
      <c r="G190" s="25" t="s">
        <v>51</v>
      </c>
    </row>
    <row r="191" spans="1:7" x14ac:dyDescent="0.25">
      <c r="A191" s="23">
        <v>18</v>
      </c>
      <c r="B191" s="24">
        <v>55760177</v>
      </c>
      <c r="C191" s="24" t="s">
        <v>204</v>
      </c>
      <c r="D191" s="24" t="s">
        <v>73</v>
      </c>
      <c r="E191" s="24" t="s">
        <v>35</v>
      </c>
      <c r="F191" s="25">
        <v>40042</v>
      </c>
      <c r="G191" s="25" t="s">
        <v>51</v>
      </c>
    </row>
    <row r="192" spans="1:7" x14ac:dyDescent="0.25">
      <c r="A192" s="23">
        <v>19</v>
      </c>
      <c r="B192" s="24">
        <v>55657423</v>
      </c>
      <c r="C192" s="24" t="s">
        <v>217</v>
      </c>
      <c r="D192" s="24" t="s">
        <v>218</v>
      </c>
      <c r="E192" s="24" t="s">
        <v>30</v>
      </c>
      <c r="F192" s="25">
        <v>40247</v>
      </c>
      <c r="G192" s="25" t="s">
        <v>51</v>
      </c>
    </row>
    <row r="193" spans="1:7" x14ac:dyDescent="0.25">
      <c r="A193" s="23">
        <v>20</v>
      </c>
      <c r="B193" s="24">
        <v>55794993</v>
      </c>
      <c r="C193" s="24" t="s">
        <v>219</v>
      </c>
      <c r="D193" s="24" t="s">
        <v>220</v>
      </c>
      <c r="E193" s="24" t="s">
        <v>33</v>
      </c>
      <c r="F193" s="25">
        <v>40266</v>
      </c>
      <c r="G193" s="25" t="s">
        <v>51</v>
      </c>
    </row>
    <row r="194" spans="1:7" x14ac:dyDescent="0.25">
      <c r="A194" s="23">
        <v>21</v>
      </c>
      <c r="B194" s="24">
        <v>55607629</v>
      </c>
      <c r="C194" s="24" t="s">
        <v>221</v>
      </c>
      <c r="D194" s="24" t="s">
        <v>177</v>
      </c>
      <c r="E194" s="24" t="s">
        <v>33</v>
      </c>
      <c r="F194" s="25">
        <v>39820</v>
      </c>
      <c r="G194" s="25" t="s">
        <v>51</v>
      </c>
    </row>
    <row r="195" spans="1:7" x14ac:dyDescent="0.25">
      <c r="A195" s="23">
        <v>22</v>
      </c>
      <c r="B195" s="24">
        <v>55753172</v>
      </c>
      <c r="C195" s="24" t="s">
        <v>114</v>
      </c>
      <c r="D195" s="24" t="s">
        <v>115</v>
      </c>
      <c r="E195" s="24" t="s">
        <v>30</v>
      </c>
      <c r="F195" s="25">
        <v>39952</v>
      </c>
      <c r="G195" s="25" t="s">
        <v>51</v>
      </c>
    </row>
    <row r="196" spans="1:7" x14ac:dyDescent="0.25">
      <c r="A196" s="23">
        <v>23</v>
      </c>
      <c r="B196" s="24"/>
      <c r="C196" s="24"/>
      <c r="D196" s="24"/>
      <c r="E196" s="24"/>
      <c r="F196" s="25"/>
      <c r="G196" s="25" t="s">
        <v>51</v>
      </c>
    </row>
    <row r="197" spans="1:7" x14ac:dyDescent="0.25">
      <c r="A197" s="23">
        <v>24</v>
      </c>
      <c r="B197" s="24"/>
      <c r="C197" s="24"/>
      <c r="D197" s="24"/>
      <c r="E197" s="24"/>
      <c r="F197" s="25"/>
      <c r="G197" s="25" t="s">
        <v>51</v>
      </c>
    </row>
    <row r="198" spans="1:7" x14ac:dyDescent="0.25">
      <c r="A198" s="23">
        <v>25</v>
      </c>
      <c r="B198" s="24"/>
      <c r="C198" s="24"/>
      <c r="D198" s="24"/>
      <c r="E198" s="24"/>
      <c r="F198" s="25"/>
      <c r="G198" s="25" t="s">
        <v>51</v>
      </c>
    </row>
    <row r="199" spans="1:7" x14ac:dyDescent="0.25">
      <c r="A199" s="23">
        <v>26</v>
      </c>
      <c r="B199" s="24"/>
      <c r="C199" s="24"/>
      <c r="D199" s="24"/>
      <c r="E199" s="24"/>
      <c r="F199" s="25"/>
      <c r="G199" s="25" t="s">
        <v>51</v>
      </c>
    </row>
    <row r="200" spans="1:7" x14ac:dyDescent="0.25">
      <c r="A200" s="23">
        <v>27</v>
      </c>
      <c r="B200" s="24"/>
      <c r="C200" s="24"/>
      <c r="D200" s="24"/>
      <c r="E200" s="24"/>
      <c r="F200" s="25"/>
      <c r="G200" s="25" t="s">
        <v>51</v>
      </c>
    </row>
    <row r="201" spans="1:7" x14ac:dyDescent="0.25">
      <c r="A201" s="23">
        <v>28</v>
      </c>
      <c r="B201" s="24"/>
      <c r="C201" s="24"/>
      <c r="D201" s="24"/>
      <c r="E201" s="24"/>
      <c r="F201" s="25"/>
      <c r="G201" s="25" t="s">
        <v>51</v>
      </c>
    </row>
    <row r="202" spans="1:7" x14ac:dyDescent="0.25">
      <c r="A202" s="23">
        <v>29</v>
      </c>
      <c r="B202" s="24"/>
      <c r="C202" s="24"/>
      <c r="D202" s="24"/>
      <c r="E202" s="24"/>
      <c r="F202" s="25"/>
      <c r="G202" s="25" t="s">
        <v>51</v>
      </c>
    </row>
    <row r="203" spans="1:7" x14ac:dyDescent="0.25">
      <c r="A203" s="23">
        <v>30</v>
      </c>
      <c r="B203" s="24"/>
      <c r="C203" s="24"/>
      <c r="D203" s="24"/>
      <c r="E203" s="24"/>
      <c r="F203" s="25"/>
      <c r="G203" s="25" t="s">
        <v>51</v>
      </c>
    </row>
    <row r="204" spans="1:7" x14ac:dyDescent="0.25">
      <c r="A204" s="23">
        <v>31</v>
      </c>
      <c r="B204" s="24"/>
      <c r="C204" s="24"/>
      <c r="D204" s="24"/>
      <c r="E204" s="24"/>
      <c r="F204" s="25"/>
      <c r="G204" s="25" t="s">
        <v>51</v>
      </c>
    </row>
    <row r="205" spans="1:7" x14ac:dyDescent="0.25">
      <c r="A205" s="23">
        <v>32</v>
      </c>
      <c r="B205" s="24"/>
      <c r="C205" s="24"/>
      <c r="D205" s="24"/>
      <c r="E205" s="24"/>
      <c r="F205" s="25"/>
      <c r="G205" s="25" t="s">
        <v>51</v>
      </c>
    </row>
    <row r="206" spans="1:7" x14ac:dyDescent="0.25">
      <c r="A206" s="23">
        <v>33</v>
      </c>
      <c r="B206" s="24"/>
      <c r="C206" s="24"/>
      <c r="D206" s="24"/>
      <c r="E206" s="24"/>
      <c r="F206" s="25"/>
      <c r="G206" s="25" t="s">
        <v>51</v>
      </c>
    </row>
    <row r="207" spans="1:7" x14ac:dyDescent="0.25">
      <c r="A207" s="23">
        <v>34</v>
      </c>
      <c r="B207" s="24"/>
      <c r="C207" s="24"/>
      <c r="D207" s="24"/>
      <c r="E207" s="24"/>
      <c r="F207" s="25"/>
      <c r="G207" s="25" t="s">
        <v>51</v>
      </c>
    </row>
    <row r="208" spans="1:7" x14ac:dyDescent="0.25">
      <c r="A208" s="23">
        <v>35</v>
      </c>
      <c r="B208" s="24"/>
      <c r="C208" s="24"/>
      <c r="D208" s="24"/>
      <c r="E208" s="24"/>
      <c r="F208" s="25"/>
      <c r="G208" s="25" t="s">
        <v>51</v>
      </c>
    </row>
    <row r="209" spans="1:7" ht="18.75" customHeight="1" x14ac:dyDescent="0.25">
      <c r="A209" s="23">
        <v>36</v>
      </c>
      <c r="B209" s="24"/>
      <c r="C209" s="24"/>
      <c r="D209" s="24"/>
      <c r="E209" s="24"/>
      <c r="F209" s="25"/>
      <c r="G209" s="25" t="s">
        <v>51</v>
      </c>
    </row>
    <row r="210" spans="1:7" x14ac:dyDescent="0.25">
      <c r="A210" s="23">
        <v>37</v>
      </c>
      <c r="B210" s="24"/>
      <c r="C210" s="24"/>
      <c r="D210" s="24"/>
      <c r="E210" s="24"/>
      <c r="F210" s="25"/>
      <c r="G210" s="25" t="s">
        <v>51</v>
      </c>
    </row>
    <row r="211" spans="1:7" x14ac:dyDescent="0.25">
      <c r="A211" s="23">
        <v>38</v>
      </c>
      <c r="B211" s="24"/>
      <c r="C211" s="24"/>
      <c r="D211" s="24"/>
      <c r="E211" s="24"/>
      <c r="F211" s="25"/>
      <c r="G211" s="25" t="s">
        <v>51</v>
      </c>
    </row>
    <row r="212" spans="1:7" x14ac:dyDescent="0.25">
      <c r="A212" s="23">
        <v>39</v>
      </c>
      <c r="B212" s="24"/>
      <c r="C212" s="24"/>
      <c r="D212" s="24"/>
      <c r="E212" s="24"/>
      <c r="F212" s="25"/>
      <c r="G212" s="25" t="s">
        <v>51</v>
      </c>
    </row>
    <row r="213" spans="1:7" x14ac:dyDescent="0.25">
      <c r="A213" s="23">
        <v>40</v>
      </c>
      <c r="B213" s="24"/>
      <c r="C213" s="24"/>
      <c r="D213" s="24"/>
      <c r="E213" s="24"/>
      <c r="F213" s="25"/>
      <c r="G213" s="25" t="s">
        <v>51</v>
      </c>
    </row>
    <row r="214" spans="1:7" x14ac:dyDescent="0.25">
      <c r="A214" s="23">
        <v>41</v>
      </c>
      <c r="B214" s="24"/>
      <c r="C214" s="24"/>
      <c r="D214" s="24"/>
      <c r="E214" s="24"/>
      <c r="F214" s="25"/>
      <c r="G214" s="25" t="s">
        <v>51</v>
      </c>
    </row>
    <row r="215" spans="1:7" x14ac:dyDescent="0.25">
      <c r="A215" s="23">
        <v>42</v>
      </c>
      <c r="B215" s="24"/>
      <c r="C215" s="24"/>
      <c r="D215" s="24"/>
      <c r="E215" s="24"/>
      <c r="F215" s="25"/>
      <c r="G215" s="25" t="s">
        <v>51</v>
      </c>
    </row>
    <row r="216" spans="1:7" x14ac:dyDescent="0.25">
      <c r="A216" s="23">
        <v>43</v>
      </c>
      <c r="B216" s="24"/>
      <c r="C216" s="24"/>
      <c r="D216" s="24"/>
      <c r="E216" s="24"/>
      <c r="F216" s="25"/>
      <c r="G216" s="25" t="s">
        <v>51</v>
      </c>
    </row>
    <row r="217" spans="1:7" x14ac:dyDescent="0.25">
      <c r="A217" s="23">
        <v>44</v>
      </c>
      <c r="B217" s="24"/>
      <c r="C217" s="24"/>
      <c r="D217" s="24"/>
      <c r="E217" s="24"/>
      <c r="F217" s="25"/>
      <c r="G217" s="25" t="s">
        <v>51</v>
      </c>
    </row>
    <row r="218" spans="1:7" x14ac:dyDescent="0.25">
      <c r="A218" s="23">
        <v>45</v>
      </c>
      <c r="B218" s="24"/>
      <c r="C218" s="24"/>
      <c r="D218" s="24"/>
      <c r="E218" s="24"/>
      <c r="F218" s="25"/>
      <c r="G218" s="25" t="s">
        <v>51</v>
      </c>
    </row>
    <row r="219" spans="1:7" x14ac:dyDescent="0.25">
      <c r="A219" s="23">
        <v>46</v>
      </c>
      <c r="B219" s="24"/>
      <c r="C219" s="24"/>
      <c r="D219" s="24"/>
      <c r="E219" s="24"/>
      <c r="F219" s="25"/>
      <c r="G219" s="25" t="s">
        <v>51</v>
      </c>
    </row>
    <row r="220" spans="1:7" x14ac:dyDescent="0.25">
      <c r="A220" s="23">
        <v>47</v>
      </c>
      <c r="B220" s="24"/>
      <c r="C220" s="24"/>
      <c r="D220" s="24"/>
      <c r="E220" s="24"/>
      <c r="F220" s="25"/>
      <c r="G220" s="25" t="s">
        <v>51</v>
      </c>
    </row>
    <row r="221" spans="1:7" x14ac:dyDescent="0.25">
      <c r="A221" s="23">
        <v>48</v>
      </c>
      <c r="B221" s="24"/>
      <c r="C221" s="24"/>
      <c r="D221" s="24"/>
      <c r="E221" s="24"/>
      <c r="F221" s="25"/>
      <c r="G221" s="25" t="s">
        <v>51</v>
      </c>
    </row>
    <row r="222" spans="1:7" x14ac:dyDescent="0.25">
      <c r="A222" s="23">
        <v>49</v>
      </c>
      <c r="B222" s="24"/>
      <c r="C222" s="24"/>
      <c r="D222" s="24"/>
      <c r="E222" s="24"/>
      <c r="F222" s="25"/>
      <c r="G222" s="25" t="s">
        <v>51</v>
      </c>
    </row>
    <row r="223" spans="1:7" x14ac:dyDescent="0.25">
      <c r="A223" s="23">
        <v>50</v>
      </c>
      <c r="B223" s="24"/>
      <c r="C223" s="24"/>
      <c r="D223" s="24"/>
      <c r="E223" s="24"/>
      <c r="F223" s="25"/>
      <c r="G223" s="25" t="s">
        <v>51</v>
      </c>
    </row>
    <row r="224" spans="1:7" hidden="1" x14ac:dyDescent="0.25">
      <c r="A224" s="23">
        <v>51</v>
      </c>
      <c r="B224" s="24"/>
      <c r="C224" s="24"/>
      <c r="D224" s="24"/>
      <c r="E224" s="24"/>
      <c r="F224" s="25"/>
      <c r="G224" s="25" t="s">
        <v>51</v>
      </c>
    </row>
    <row r="225" spans="1:7" hidden="1" x14ac:dyDescent="0.25">
      <c r="A225" s="23">
        <v>52</v>
      </c>
      <c r="B225" s="24"/>
      <c r="C225" s="24"/>
      <c r="D225" s="24"/>
      <c r="E225" s="24"/>
      <c r="F225" s="25"/>
      <c r="G225" s="25" t="s">
        <v>51</v>
      </c>
    </row>
    <row r="226" spans="1:7" hidden="1" x14ac:dyDescent="0.25">
      <c r="A226" s="23">
        <v>53</v>
      </c>
      <c r="B226" s="24"/>
      <c r="C226" s="24"/>
      <c r="D226" s="24"/>
      <c r="E226" s="24"/>
      <c r="F226" s="25"/>
      <c r="G226" s="25" t="s">
        <v>51</v>
      </c>
    </row>
    <row r="227" spans="1:7" hidden="1" x14ac:dyDescent="0.25">
      <c r="A227" s="23">
        <v>54</v>
      </c>
      <c r="B227" s="24"/>
      <c r="C227" s="24"/>
      <c r="D227" s="24"/>
      <c r="E227" s="24"/>
      <c r="F227" s="25"/>
      <c r="G227" s="25" t="s">
        <v>51</v>
      </c>
    </row>
    <row r="228" spans="1:7" hidden="1" x14ac:dyDescent="0.25">
      <c r="A228" s="23">
        <v>55</v>
      </c>
      <c r="B228" s="24"/>
      <c r="C228" s="24"/>
      <c r="D228" s="24"/>
      <c r="E228" s="24"/>
      <c r="F228" s="25"/>
      <c r="G228" s="25" t="s">
        <v>51</v>
      </c>
    </row>
    <row r="229" spans="1:7" hidden="1" x14ac:dyDescent="0.25">
      <c r="A229" s="23">
        <v>56</v>
      </c>
      <c r="B229" s="24"/>
      <c r="C229" s="24"/>
      <c r="D229" s="24"/>
      <c r="E229" s="24"/>
      <c r="F229" s="25"/>
      <c r="G229" s="25" t="s">
        <v>51</v>
      </c>
    </row>
    <row r="230" spans="1:7" hidden="1" x14ac:dyDescent="0.25">
      <c r="A230" s="23">
        <v>57</v>
      </c>
      <c r="B230" s="24"/>
      <c r="C230" s="24"/>
      <c r="D230" s="24"/>
      <c r="E230" s="24"/>
      <c r="F230" s="25"/>
      <c r="G230" s="25" t="s">
        <v>51</v>
      </c>
    </row>
    <row r="231" spans="1:7" hidden="1" x14ac:dyDescent="0.25">
      <c r="A231" s="23">
        <v>58</v>
      </c>
      <c r="B231" s="24"/>
      <c r="C231" s="24"/>
      <c r="D231" s="24"/>
      <c r="E231" s="24"/>
      <c r="F231" s="25"/>
      <c r="G231" s="25" t="s">
        <v>51</v>
      </c>
    </row>
    <row r="232" spans="1:7" hidden="1" x14ac:dyDescent="0.25">
      <c r="A232" s="23">
        <v>59</v>
      </c>
      <c r="B232" s="24"/>
      <c r="C232" s="24"/>
      <c r="D232" s="24"/>
      <c r="E232" s="24"/>
      <c r="F232" s="25"/>
      <c r="G232" s="25" t="s">
        <v>51</v>
      </c>
    </row>
    <row r="233" spans="1:7" hidden="1" x14ac:dyDescent="0.25">
      <c r="A233" s="23">
        <v>60</v>
      </c>
      <c r="B233" s="24"/>
      <c r="C233" s="24"/>
      <c r="D233" s="24"/>
      <c r="E233" s="24"/>
      <c r="F233" s="25"/>
      <c r="G233" s="25" t="s">
        <v>51</v>
      </c>
    </row>
    <row r="234" spans="1:7" hidden="1" x14ac:dyDescent="0.25">
      <c r="A234" s="23">
        <v>61</v>
      </c>
      <c r="B234" s="24"/>
      <c r="C234" s="24"/>
      <c r="D234" s="24"/>
      <c r="E234" s="24"/>
      <c r="F234" s="25"/>
      <c r="G234" s="25" t="s">
        <v>51</v>
      </c>
    </row>
    <row r="235" spans="1:7" hidden="1" x14ac:dyDescent="0.25">
      <c r="A235" s="23">
        <v>62</v>
      </c>
      <c r="B235" s="24"/>
      <c r="C235" s="24"/>
      <c r="D235" s="24"/>
      <c r="E235" s="24"/>
      <c r="F235" s="25"/>
      <c r="G235" s="25" t="s">
        <v>51</v>
      </c>
    </row>
    <row r="236" spans="1:7" hidden="1" x14ac:dyDescent="0.25">
      <c r="A236" s="23">
        <v>63</v>
      </c>
      <c r="B236" s="24"/>
      <c r="C236" s="24"/>
      <c r="D236" s="24"/>
      <c r="E236" s="24"/>
      <c r="F236" s="25"/>
      <c r="G236" s="25" t="s">
        <v>51</v>
      </c>
    </row>
    <row r="237" spans="1:7" hidden="1" x14ac:dyDescent="0.25">
      <c r="A237" s="23">
        <v>64</v>
      </c>
      <c r="B237" s="24"/>
      <c r="C237" s="24"/>
      <c r="D237" s="24"/>
      <c r="E237" s="24"/>
      <c r="F237" s="25"/>
      <c r="G237" s="25" t="s">
        <v>51</v>
      </c>
    </row>
    <row r="238" spans="1:7" hidden="1" x14ac:dyDescent="0.25">
      <c r="A238" s="23">
        <v>65</v>
      </c>
      <c r="B238" s="24"/>
      <c r="C238" s="24"/>
      <c r="D238" s="24"/>
      <c r="E238" s="24"/>
      <c r="F238" s="25"/>
      <c r="G238" s="25" t="s">
        <v>51</v>
      </c>
    </row>
    <row r="239" spans="1:7" hidden="1" x14ac:dyDescent="0.25">
      <c r="A239" s="23">
        <v>66</v>
      </c>
      <c r="B239" s="24"/>
      <c r="C239" s="24"/>
      <c r="D239" s="24"/>
      <c r="E239" s="24"/>
      <c r="F239" s="25"/>
      <c r="G239" s="25" t="s">
        <v>51</v>
      </c>
    </row>
    <row r="240" spans="1:7" hidden="1" x14ac:dyDescent="0.25">
      <c r="A240" s="23">
        <v>67</v>
      </c>
      <c r="B240" s="24"/>
      <c r="C240" s="24"/>
      <c r="D240" s="24"/>
      <c r="E240" s="24"/>
      <c r="F240" s="25"/>
      <c r="G240" s="25" t="s">
        <v>51</v>
      </c>
    </row>
    <row r="241" spans="1:7" hidden="1" x14ac:dyDescent="0.25">
      <c r="A241" s="23">
        <v>68</v>
      </c>
      <c r="B241" s="24"/>
      <c r="C241" s="24"/>
      <c r="D241" s="24"/>
      <c r="E241" s="24"/>
      <c r="F241" s="25"/>
      <c r="G241" s="25" t="s">
        <v>51</v>
      </c>
    </row>
    <row r="242" spans="1:7" hidden="1" x14ac:dyDescent="0.25">
      <c r="A242" s="23">
        <v>69</v>
      </c>
      <c r="B242" s="24"/>
      <c r="C242" s="24"/>
      <c r="D242" s="24"/>
      <c r="E242" s="24"/>
      <c r="F242" s="25"/>
      <c r="G242" s="25" t="s">
        <v>51</v>
      </c>
    </row>
    <row r="243" spans="1:7" hidden="1" x14ac:dyDescent="0.25">
      <c r="A243" s="23">
        <v>70</v>
      </c>
      <c r="B243" s="24"/>
      <c r="C243" s="24"/>
      <c r="D243" s="24"/>
      <c r="E243" s="24"/>
      <c r="F243" s="25"/>
      <c r="G243" s="25" t="s">
        <v>51</v>
      </c>
    </row>
    <row r="244" spans="1:7" hidden="1" x14ac:dyDescent="0.25">
      <c r="A244" s="23">
        <v>71</v>
      </c>
      <c r="B244" s="24"/>
      <c r="C244" s="24"/>
      <c r="D244" s="24"/>
      <c r="E244" s="24"/>
      <c r="F244" s="25"/>
      <c r="G244" s="25" t="s">
        <v>51</v>
      </c>
    </row>
    <row r="245" spans="1:7" hidden="1" x14ac:dyDescent="0.25">
      <c r="A245" s="23">
        <v>72</v>
      </c>
      <c r="B245" s="24"/>
      <c r="C245" s="24"/>
      <c r="D245" s="24"/>
      <c r="E245" s="24"/>
      <c r="F245" s="25"/>
      <c r="G245" s="25" t="s">
        <v>51</v>
      </c>
    </row>
    <row r="246" spans="1:7" hidden="1" x14ac:dyDescent="0.25">
      <c r="A246" s="23">
        <v>73</v>
      </c>
      <c r="B246" s="24"/>
      <c r="C246" s="24"/>
      <c r="D246" s="24"/>
      <c r="E246" s="24"/>
      <c r="F246" s="25"/>
      <c r="G246" s="25" t="s">
        <v>51</v>
      </c>
    </row>
    <row r="247" spans="1:7" hidden="1" x14ac:dyDescent="0.25">
      <c r="A247" s="23">
        <v>74</v>
      </c>
      <c r="B247" s="24"/>
      <c r="C247" s="24"/>
      <c r="D247" s="24"/>
      <c r="E247" s="24"/>
      <c r="F247" s="25"/>
      <c r="G247" s="25" t="s">
        <v>51</v>
      </c>
    </row>
    <row r="248" spans="1:7" hidden="1" x14ac:dyDescent="0.25">
      <c r="A248" s="23">
        <v>75</v>
      </c>
      <c r="B248" s="24"/>
      <c r="C248" s="24"/>
      <c r="D248" s="24"/>
      <c r="E248" s="24"/>
      <c r="F248" s="25"/>
      <c r="G248" s="25" t="s">
        <v>51</v>
      </c>
    </row>
    <row r="249" spans="1:7" hidden="1" x14ac:dyDescent="0.25">
      <c r="A249" s="23">
        <v>76</v>
      </c>
      <c r="B249" s="24"/>
      <c r="C249" s="24"/>
      <c r="D249" s="24"/>
      <c r="E249" s="24"/>
      <c r="F249" s="25"/>
      <c r="G249" s="25" t="s">
        <v>51</v>
      </c>
    </row>
    <row r="250" spans="1:7" hidden="1" x14ac:dyDescent="0.25">
      <c r="A250" s="23">
        <v>77</v>
      </c>
      <c r="B250" s="24"/>
      <c r="C250" s="24"/>
      <c r="D250" s="24"/>
      <c r="E250" s="24"/>
      <c r="F250" s="25"/>
      <c r="G250" s="25" t="s">
        <v>51</v>
      </c>
    </row>
    <row r="251" spans="1:7" hidden="1" x14ac:dyDescent="0.25">
      <c r="A251" s="23">
        <v>78</v>
      </c>
      <c r="B251" s="24"/>
      <c r="C251" s="24"/>
      <c r="D251" s="24"/>
      <c r="E251" s="24"/>
      <c r="F251" s="25"/>
      <c r="G251" s="25" t="s">
        <v>51</v>
      </c>
    </row>
    <row r="252" spans="1:7" hidden="1" x14ac:dyDescent="0.25">
      <c r="A252" s="23">
        <v>79</v>
      </c>
      <c r="B252" s="24"/>
      <c r="C252" s="24"/>
      <c r="D252" s="24"/>
      <c r="E252" s="24"/>
      <c r="F252" s="25"/>
      <c r="G252" s="25" t="s">
        <v>51</v>
      </c>
    </row>
    <row r="253" spans="1:7" hidden="1" x14ac:dyDescent="0.25">
      <c r="A253" s="23">
        <v>80</v>
      </c>
      <c r="B253" s="24"/>
      <c r="C253" s="24"/>
      <c r="D253" s="24"/>
      <c r="E253" s="24"/>
      <c r="F253" s="25"/>
      <c r="G253" s="25" t="s">
        <v>51</v>
      </c>
    </row>
    <row r="254" spans="1:7" hidden="1" x14ac:dyDescent="0.25">
      <c r="A254" s="23">
        <v>81</v>
      </c>
      <c r="B254" s="24"/>
      <c r="C254" s="24"/>
      <c r="D254" s="24"/>
      <c r="E254" s="24"/>
      <c r="F254" s="25"/>
      <c r="G254" s="25" t="s">
        <v>51</v>
      </c>
    </row>
    <row r="255" spans="1:7" hidden="1" x14ac:dyDescent="0.25">
      <c r="A255" s="23">
        <v>82</v>
      </c>
      <c r="B255" s="24"/>
      <c r="C255" s="24"/>
      <c r="D255" s="24"/>
      <c r="E255" s="24"/>
      <c r="F255" s="25"/>
      <c r="G255" s="25" t="s">
        <v>51</v>
      </c>
    </row>
    <row r="256" spans="1:7" hidden="1" x14ac:dyDescent="0.25">
      <c r="A256" s="23">
        <v>83</v>
      </c>
      <c r="B256" s="24"/>
      <c r="C256" s="24"/>
      <c r="D256" s="24"/>
      <c r="E256" s="24"/>
      <c r="F256" s="25"/>
      <c r="G256" s="25" t="s">
        <v>51</v>
      </c>
    </row>
    <row r="257" spans="1:7" hidden="1" x14ac:dyDescent="0.25">
      <c r="A257" s="23">
        <v>84</v>
      </c>
      <c r="B257" s="24"/>
      <c r="C257" s="24"/>
      <c r="D257" s="24"/>
      <c r="E257" s="24"/>
      <c r="F257" s="25"/>
      <c r="G257" s="25" t="s">
        <v>51</v>
      </c>
    </row>
    <row r="258" spans="1:7" hidden="1" x14ac:dyDescent="0.25">
      <c r="A258" s="124">
        <v>85</v>
      </c>
      <c r="B258" s="125"/>
      <c r="C258" s="125"/>
      <c r="D258" s="125"/>
      <c r="E258" s="125"/>
      <c r="F258" s="128"/>
      <c r="G258" s="128" t="s">
        <v>51</v>
      </c>
    </row>
    <row r="259" spans="1:7" ht="7.5" customHeight="1" x14ac:dyDescent="0.25">
      <c r="A259" s="129"/>
      <c r="B259" s="127"/>
      <c r="C259" s="127"/>
      <c r="D259" s="127"/>
      <c r="E259" s="127"/>
      <c r="F259" s="130"/>
      <c r="G259" s="130"/>
    </row>
    <row r="260" spans="1:7" x14ac:dyDescent="0.25">
      <c r="A260" s="29">
        <v>1</v>
      </c>
      <c r="B260" s="24">
        <v>55722816</v>
      </c>
      <c r="C260" s="24" t="s">
        <v>67</v>
      </c>
      <c r="D260" s="24" t="s">
        <v>71</v>
      </c>
      <c r="E260" s="24" t="s">
        <v>28</v>
      </c>
      <c r="F260" s="25">
        <v>39320</v>
      </c>
      <c r="G260" s="25" t="s">
        <v>52</v>
      </c>
    </row>
    <row r="261" spans="1:7" x14ac:dyDescent="0.25">
      <c r="A261" s="23">
        <v>2</v>
      </c>
      <c r="B261" s="24">
        <v>55758311</v>
      </c>
      <c r="C261" s="24" t="s">
        <v>72</v>
      </c>
      <c r="D261" s="24" t="s">
        <v>73</v>
      </c>
      <c r="E261" s="24" t="s">
        <v>28</v>
      </c>
      <c r="F261" s="25">
        <v>39277</v>
      </c>
      <c r="G261" s="25" t="s">
        <v>52</v>
      </c>
    </row>
    <row r="262" spans="1:7" x14ac:dyDescent="0.25">
      <c r="A262" s="23">
        <v>3</v>
      </c>
      <c r="B262" s="24">
        <v>55710682</v>
      </c>
      <c r="C262" s="24" t="s">
        <v>74</v>
      </c>
      <c r="D262" s="24" t="s">
        <v>75</v>
      </c>
      <c r="E262" s="24" t="s">
        <v>28</v>
      </c>
      <c r="F262" s="25">
        <v>39354</v>
      </c>
      <c r="G262" s="25" t="s">
        <v>52</v>
      </c>
    </row>
    <row r="263" spans="1:7" x14ac:dyDescent="0.25">
      <c r="A263" s="23">
        <v>4</v>
      </c>
      <c r="B263" s="24">
        <v>55710114</v>
      </c>
      <c r="C263" s="24" t="s">
        <v>76</v>
      </c>
      <c r="D263" s="24" t="s">
        <v>77</v>
      </c>
      <c r="E263" s="24" t="s">
        <v>29</v>
      </c>
      <c r="F263" s="25">
        <v>39758</v>
      </c>
      <c r="G263" s="25" t="s">
        <v>52</v>
      </c>
    </row>
    <row r="264" spans="1:7" x14ac:dyDescent="0.25">
      <c r="A264" s="23">
        <v>5</v>
      </c>
      <c r="B264" s="24">
        <v>55788225</v>
      </c>
      <c r="C264" s="24" t="s">
        <v>78</v>
      </c>
      <c r="D264" s="24" t="s">
        <v>79</v>
      </c>
      <c r="E264" s="24" t="s">
        <v>29</v>
      </c>
      <c r="F264" s="25">
        <v>39680</v>
      </c>
      <c r="G264" s="25" t="s">
        <v>52</v>
      </c>
    </row>
    <row r="265" spans="1:7" x14ac:dyDescent="0.25">
      <c r="A265" s="23">
        <v>6</v>
      </c>
      <c r="B265" s="24">
        <v>55756581</v>
      </c>
      <c r="C265" s="24" t="s">
        <v>102</v>
      </c>
      <c r="D265" s="24" t="s">
        <v>103</v>
      </c>
      <c r="E265" s="24" t="s">
        <v>33</v>
      </c>
      <c r="F265" s="25">
        <v>39484</v>
      </c>
      <c r="G265" s="25" t="s">
        <v>52</v>
      </c>
    </row>
    <row r="266" spans="1:7" x14ac:dyDescent="0.25">
      <c r="A266" s="23">
        <v>7</v>
      </c>
      <c r="B266" s="24">
        <v>55756583</v>
      </c>
      <c r="C266" s="24" t="s">
        <v>102</v>
      </c>
      <c r="D266" s="24" t="s">
        <v>104</v>
      </c>
      <c r="E266" s="24" t="s">
        <v>33</v>
      </c>
      <c r="F266" s="25">
        <v>39484</v>
      </c>
      <c r="G266" s="25" t="s">
        <v>52</v>
      </c>
    </row>
    <row r="267" spans="1:7" x14ac:dyDescent="0.25">
      <c r="A267" s="23">
        <v>8</v>
      </c>
      <c r="B267" s="24">
        <v>55483758</v>
      </c>
      <c r="C267" s="24" t="s">
        <v>105</v>
      </c>
      <c r="D267" s="24" t="s">
        <v>106</v>
      </c>
      <c r="E267" s="24" t="s">
        <v>31</v>
      </c>
      <c r="F267" s="25">
        <v>39507</v>
      </c>
      <c r="G267" s="25" t="s">
        <v>52</v>
      </c>
    </row>
    <row r="268" spans="1:7" x14ac:dyDescent="0.25">
      <c r="A268" s="23">
        <v>9</v>
      </c>
      <c r="B268" s="24">
        <v>55477983</v>
      </c>
      <c r="C268" s="24" t="s">
        <v>107</v>
      </c>
      <c r="D268" s="24" t="s">
        <v>103</v>
      </c>
      <c r="E268" s="24" t="s">
        <v>34</v>
      </c>
      <c r="F268" s="25">
        <v>39153</v>
      </c>
      <c r="G268" s="25" t="s">
        <v>52</v>
      </c>
    </row>
    <row r="269" spans="1:7" x14ac:dyDescent="0.25">
      <c r="A269" s="23">
        <v>10</v>
      </c>
      <c r="B269" s="24">
        <v>55789002</v>
      </c>
      <c r="C269" s="24" t="s">
        <v>112</v>
      </c>
      <c r="D269" s="24" t="s">
        <v>113</v>
      </c>
      <c r="E269" s="24" t="s">
        <v>35</v>
      </c>
      <c r="F269" s="25">
        <v>39216</v>
      </c>
      <c r="G269" s="25" t="s">
        <v>52</v>
      </c>
    </row>
    <row r="270" spans="1:7" x14ac:dyDescent="0.25">
      <c r="A270" s="23">
        <v>11</v>
      </c>
      <c r="B270" s="24">
        <v>55719557</v>
      </c>
      <c r="C270" s="24" t="s">
        <v>118</v>
      </c>
      <c r="D270" s="24" t="s">
        <v>119</v>
      </c>
      <c r="E270" s="24" t="s">
        <v>83</v>
      </c>
      <c r="F270" s="25">
        <v>39531</v>
      </c>
      <c r="G270" s="25" t="s">
        <v>52</v>
      </c>
    </row>
    <row r="271" spans="1:7" x14ac:dyDescent="0.25">
      <c r="A271" s="23">
        <v>12</v>
      </c>
      <c r="B271" s="24">
        <v>55654695</v>
      </c>
      <c r="C271" s="24" t="s">
        <v>122</v>
      </c>
      <c r="D271" s="24" t="s">
        <v>123</v>
      </c>
      <c r="E271" s="24" t="s">
        <v>33</v>
      </c>
      <c r="F271" s="25">
        <v>39787</v>
      </c>
      <c r="G271" s="25" t="s">
        <v>52</v>
      </c>
    </row>
    <row r="272" spans="1:7" x14ac:dyDescent="0.25">
      <c r="A272" s="23">
        <v>13</v>
      </c>
      <c r="B272" s="24">
        <v>55789671</v>
      </c>
      <c r="C272" s="24" t="s">
        <v>124</v>
      </c>
      <c r="D272" s="24" t="s">
        <v>125</v>
      </c>
      <c r="E272" s="24" t="s">
        <v>33</v>
      </c>
      <c r="F272" s="25">
        <v>39722</v>
      </c>
      <c r="G272" s="25" t="s">
        <v>52</v>
      </c>
    </row>
    <row r="273" spans="1:7" x14ac:dyDescent="0.25">
      <c r="A273" s="23">
        <v>14</v>
      </c>
      <c r="B273" s="24">
        <v>55789718</v>
      </c>
      <c r="C273" s="24" t="s">
        <v>128</v>
      </c>
      <c r="D273" s="24" t="s">
        <v>129</v>
      </c>
      <c r="E273" s="24" t="s">
        <v>29</v>
      </c>
      <c r="F273" s="25">
        <v>39642</v>
      </c>
      <c r="G273" s="25" t="s">
        <v>52</v>
      </c>
    </row>
    <row r="274" spans="1:7" x14ac:dyDescent="0.25">
      <c r="A274" s="23">
        <v>15</v>
      </c>
      <c r="B274" s="24">
        <v>55542622</v>
      </c>
      <c r="C274" s="24" t="s">
        <v>135</v>
      </c>
      <c r="D274" s="24" t="s">
        <v>137</v>
      </c>
      <c r="E274" s="24" t="s">
        <v>30</v>
      </c>
      <c r="F274" s="25">
        <v>39316</v>
      </c>
      <c r="G274" s="25" t="s">
        <v>52</v>
      </c>
    </row>
    <row r="275" spans="1:7" x14ac:dyDescent="0.25">
      <c r="A275" s="23">
        <v>16</v>
      </c>
      <c r="B275" s="24">
        <v>55490523</v>
      </c>
      <c r="C275" s="24" t="s">
        <v>138</v>
      </c>
      <c r="D275" s="24" t="s">
        <v>139</v>
      </c>
      <c r="E275" s="24" t="s">
        <v>30</v>
      </c>
      <c r="F275" s="25">
        <v>39216</v>
      </c>
      <c r="G275" s="25" t="s">
        <v>52</v>
      </c>
    </row>
    <row r="276" spans="1:7" x14ac:dyDescent="0.25">
      <c r="A276" s="23">
        <v>17</v>
      </c>
      <c r="B276" s="24">
        <v>55712190</v>
      </c>
      <c r="C276" s="24" t="s">
        <v>148</v>
      </c>
      <c r="D276" s="24" t="s">
        <v>151</v>
      </c>
      <c r="E276" s="24" t="s">
        <v>84</v>
      </c>
      <c r="F276" s="25">
        <v>39302</v>
      </c>
      <c r="G276" s="25" t="s">
        <v>52</v>
      </c>
    </row>
    <row r="277" spans="1:7" x14ac:dyDescent="0.25">
      <c r="A277" s="23">
        <v>18</v>
      </c>
      <c r="B277" s="24">
        <v>55718011</v>
      </c>
      <c r="C277" s="24" t="s">
        <v>152</v>
      </c>
      <c r="D277" s="24" t="s">
        <v>153</v>
      </c>
      <c r="E277" s="24" t="s">
        <v>34</v>
      </c>
      <c r="F277" s="25">
        <v>39343</v>
      </c>
      <c r="G277" s="25" t="s">
        <v>52</v>
      </c>
    </row>
    <row r="278" spans="1:7" x14ac:dyDescent="0.25">
      <c r="A278" s="23">
        <v>19</v>
      </c>
      <c r="B278" s="24">
        <v>55755075</v>
      </c>
      <c r="C278" s="24" t="s">
        <v>154</v>
      </c>
      <c r="D278" s="24" t="s">
        <v>155</v>
      </c>
      <c r="E278" s="24" t="s">
        <v>32</v>
      </c>
      <c r="F278" s="25">
        <v>39142</v>
      </c>
      <c r="G278" s="25" t="s">
        <v>52</v>
      </c>
    </row>
    <row r="279" spans="1:7" x14ac:dyDescent="0.25">
      <c r="A279" s="23">
        <v>20</v>
      </c>
      <c r="B279" s="24">
        <v>55538783</v>
      </c>
      <c r="C279" s="24" t="s">
        <v>156</v>
      </c>
      <c r="D279" s="24" t="s">
        <v>70</v>
      </c>
      <c r="E279" s="24" t="s">
        <v>42</v>
      </c>
      <c r="F279" s="25">
        <v>39685</v>
      </c>
      <c r="G279" s="25" t="s">
        <v>52</v>
      </c>
    </row>
    <row r="280" spans="1:7" x14ac:dyDescent="0.25">
      <c r="A280" s="23">
        <v>21</v>
      </c>
      <c r="B280" s="24">
        <v>485446</v>
      </c>
      <c r="C280" s="24" t="s">
        <v>157</v>
      </c>
      <c r="D280" s="24" t="s">
        <v>141</v>
      </c>
      <c r="E280" s="24" t="s">
        <v>42</v>
      </c>
      <c r="F280" s="25">
        <v>39330</v>
      </c>
      <c r="G280" s="25" t="s">
        <v>52</v>
      </c>
    </row>
    <row r="281" spans="1:7" x14ac:dyDescent="0.25">
      <c r="A281" s="23">
        <v>22</v>
      </c>
      <c r="B281" s="24">
        <v>55487334</v>
      </c>
      <c r="C281" s="24" t="s">
        <v>158</v>
      </c>
      <c r="D281" s="24" t="s">
        <v>159</v>
      </c>
      <c r="E281" s="24" t="s">
        <v>42</v>
      </c>
      <c r="F281" s="25">
        <v>39563</v>
      </c>
      <c r="G281" s="25" t="s">
        <v>52</v>
      </c>
    </row>
    <row r="282" spans="1:7" x14ac:dyDescent="0.25">
      <c r="A282" s="23">
        <v>23</v>
      </c>
      <c r="B282" s="24">
        <v>55477701</v>
      </c>
      <c r="C282" s="24" t="s">
        <v>175</v>
      </c>
      <c r="D282" s="24" t="s">
        <v>177</v>
      </c>
      <c r="E282" s="24" t="s">
        <v>31</v>
      </c>
      <c r="F282" s="25">
        <v>39225</v>
      </c>
      <c r="G282" s="25" t="s">
        <v>52</v>
      </c>
    </row>
    <row r="283" spans="1:7" x14ac:dyDescent="0.25">
      <c r="A283" s="23">
        <v>24</v>
      </c>
      <c r="B283" s="24">
        <v>55477702</v>
      </c>
      <c r="C283" s="24" t="s">
        <v>178</v>
      </c>
      <c r="D283" s="24" t="s">
        <v>179</v>
      </c>
      <c r="E283" s="24" t="s">
        <v>31</v>
      </c>
      <c r="F283" s="25">
        <v>39630</v>
      </c>
      <c r="G283" s="25" t="s">
        <v>52</v>
      </c>
    </row>
    <row r="284" spans="1:7" x14ac:dyDescent="0.25">
      <c r="A284" s="23">
        <v>25</v>
      </c>
      <c r="B284" s="24">
        <v>55664028</v>
      </c>
      <c r="C284" s="24" t="s">
        <v>180</v>
      </c>
      <c r="D284" s="24" t="s">
        <v>181</v>
      </c>
      <c r="E284" s="24" t="s">
        <v>31</v>
      </c>
      <c r="F284" s="25">
        <v>39162</v>
      </c>
      <c r="G284" s="25" t="s">
        <v>52</v>
      </c>
    </row>
    <row r="285" spans="1:7" x14ac:dyDescent="0.25">
      <c r="A285" s="23">
        <v>26</v>
      </c>
      <c r="B285" s="24">
        <v>55666445</v>
      </c>
      <c r="C285" s="24" t="s">
        <v>182</v>
      </c>
      <c r="D285" s="24" t="s">
        <v>183</v>
      </c>
      <c r="E285" s="24" t="s">
        <v>33</v>
      </c>
      <c r="F285" s="25">
        <v>39144</v>
      </c>
      <c r="G285" s="25" t="s">
        <v>52</v>
      </c>
    </row>
    <row r="286" spans="1:7" x14ac:dyDescent="0.25">
      <c r="A286" s="23">
        <v>27</v>
      </c>
      <c r="B286" s="24">
        <v>55710414</v>
      </c>
      <c r="C286" s="24" t="s">
        <v>213</v>
      </c>
      <c r="D286" s="24" t="s">
        <v>215</v>
      </c>
      <c r="E286" s="24" t="s">
        <v>35</v>
      </c>
      <c r="F286" s="25">
        <v>39371</v>
      </c>
      <c r="G286" s="25" t="s">
        <v>52</v>
      </c>
    </row>
    <row r="287" spans="1:7" x14ac:dyDescent="0.25">
      <c r="A287" s="23">
        <v>28</v>
      </c>
      <c r="B287" s="24">
        <v>55794369</v>
      </c>
      <c r="C287" s="24" t="s">
        <v>206</v>
      </c>
      <c r="D287" s="24" t="s">
        <v>216</v>
      </c>
      <c r="E287" s="24" t="s">
        <v>35</v>
      </c>
      <c r="F287" s="25">
        <v>39723</v>
      </c>
      <c r="G287" s="25" t="s">
        <v>52</v>
      </c>
    </row>
    <row r="288" spans="1:7" x14ac:dyDescent="0.25">
      <c r="A288" s="23">
        <v>29</v>
      </c>
      <c r="B288" s="24"/>
      <c r="C288" s="24"/>
      <c r="D288" s="24"/>
      <c r="E288" s="24"/>
      <c r="F288" s="25"/>
      <c r="G288" s="25" t="s">
        <v>52</v>
      </c>
    </row>
    <row r="289" spans="1:7" x14ac:dyDescent="0.25">
      <c r="A289" s="23">
        <v>30</v>
      </c>
      <c r="B289" s="24"/>
      <c r="C289" s="24"/>
      <c r="D289" s="24"/>
      <c r="E289" s="24"/>
      <c r="F289" s="25"/>
      <c r="G289" s="25" t="s">
        <v>52</v>
      </c>
    </row>
    <row r="290" spans="1:7" x14ac:dyDescent="0.25">
      <c r="A290" s="23">
        <v>31</v>
      </c>
      <c r="B290" s="24"/>
      <c r="C290" s="24"/>
      <c r="D290" s="24"/>
      <c r="E290" s="24"/>
      <c r="F290" s="25"/>
      <c r="G290" s="25" t="s">
        <v>52</v>
      </c>
    </row>
    <row r="291" spans="1:7" x14ac:dyDescent="0.25">
      <c r="A291" s="23">
        <v>32</v>
      </c>
      <c r="B291" s="24"/>
      <c r="C291" s="24"/>
      <c r="D291" s="24"/>
      <c r="E291" s="24"/>
      <c r="F291" s="25"/>
      <c r="G291" s="25" t="s">
        <v>52</v>
      </c>
    </row>
    <row r="292" spans="1:7" x14ac:dyDescent="0.25">
      <c r="A292" s="23">
        <v>33</v>
      </c>
      <c r="B292" s="24"/>
      <c r="C292" s="24"/>
      <c r="D292" s="24"/>
      <c r="E292" s="24"/>
      <c r="F292" s="25"/>
      <c r="G292" s="25" t="s">
        <v>52</v>
      </c>
    </row>
    <row r="293" spans="1:7" x14ac:dyDescent="0.25">
      <c r="A293" s="23">
        <v>34</v>
      </c>
      <c r="B293" s="24"/>
      <c r="C293" s="24"/>
      <c r="D293" s="24"/>
      <c r="E293" s="24"/>
      <c r="F293" s="25"/>
      <c r="G293" s="25" t="s">
        <v>52</v>
      </c>
    </row>
    <row r="294" spans="1:7" x14ac:dyDescent="0.25">
      <c r="A294" s="23">
        <v>35</v>
      </c>
      <c r="B294" s="24"/>
      <c r="C294" s="24"/>
      <c r="D294" s="24"/>
      <c r="E294" s="24"/>
      <c r="F294" s="25"/>
      <c r="G294" s="25" t="s">
        <v>52</v>
      </c>
    </row>
    <row r="295" spans="1:7" x14ac:dyDescent="0.25">
      <c r="A295" s="23">
        <v>36</v>
      </c>
      <c r="B295" s="24"/>
      <c r="C295" s="24"/>
      <c r="D295" s="24"/>
      <c r="E295" s="24"/>
      <c r="F295" s="25"/>
      <c r="G295" s="25" t="s">
        <v>52</v>
      </c>
    </row>
    <row r="296" spans="1:7" x14ac:dyDescent="0.25">
      <c r="A296" s="23">
        <v>37</v>
      </c>
      <c r="B296" s="24"/>
      <c r="C296" s="24"/>
      <c r="D296" s="24"/>
      <c r="E296" s="24"/>
      <c r="F296" s="25"/>
      <c r="G296" s="25" t="s">
        <v>52</v>
      </c>
    </row>
    <row r="297" spans="1:7" x14ac:dyDescent="0.25">
      <c r="A297" s="23">
        <v>38</v>
      </c>
      <c r="B297" s="24"/>
      <c r="C297" s="24"/>
      <c r="D297" s="24"/>
      <c r="E297" s="24"/>
      <c r="F297" s="25"/>
      <c r="G297" s="25" t="s">
        <v>52</v>
      </c>
    </row>
    <row r="298" spans="1:7" x14ac:dyDescent="0.25">
      <c r="A298" s="23">
        <v>39</v>
      </c>
      <c r="B298" s="24"/>
      <c r="C298" s="24"/>
      <c r="D298" s="24"/>
      <c r="E298" s="24"/>
      <c r="F298" s="25"/>
      <c r="G298" s="25" t="s">
        <v>52</v>
      </c>
    </row>
    <row r="299" spans="1:7" x14ac:dyDescent="0.25">
      <c r="A299" s="23">
        <v>40</v>
      </c>
      <c r="B299" s="24">
        <v>55603389</v>
      </c>
      <c r="C299" s="24" t="s">
        <v>196</v>
      </c>
      <c r="D299" s="24" t="s">
        <v>197</v>
      </c>
      <c r="E299" s="24" t="s">
        <v>198</v>
      </c>
      <c r="F299" s="25">
        <v>39255</v>
      </c>
      <c r="G299" s="25" t="s">
        <v>52</v>
      </c>
    </row>
    <row r="300" spans="1:7" x14ac:dyDescent="0.25">
      <c r="A300" s="23">
        <v>41</v>
      </c>
      <c r="B300" s="24"/>
      <c r="C300" s="24"/>
      <c r="D300" s="24"/>
      <c r="E300" s="24"/>
      <c r="F300" s="25"/>
      <c r="G300" s="25" t="s">
        <v>52</v>
      </c>
    </row>
    <row r="301" spans="1:7" x14ac:dyDescent="0.25">
      <c r="A301" s="23">
        <v>42</v>
      </c>
      <c r="B301" s="24"/>
      <c r="C301" s="24"/>
      <c r="D301" s="24"/>
      <c r="E301" s="24"/>
      <c r="F301" s="25"/>
      <c r="G301" s="25" t="s">
        <v>52</v>
      </c>
    </row>
    <row r="302" spans="1:7" x14ac:dyDescent="0.25">
      <c r="A302" s="23">
        <v>43</v>
      </c>
      <c r="B302" s="24"/>
      <c r="C302" s="24"/>
      <c r="D302" s="24"/>
      <c r="E302" s="24"/>
      <c r="F302" s="25"/>
      <c r="G302" s="25" t="s">
        <v>52</v>
      </c>
    </row>
    <row r="303" spans="1:7" x14ac:dyDescent="0.25">
      <c r="A303" s="23">
        <v>44</v>
      </c>
      <c r="B303" s="24"/>
      <c r="C303" s="24"/>
      <c r="D303" s="24"/>
      <c r="E303" s="24"/>
      <c r="F303" s="25"/>
      <c r="G303" s="25" t="s">
        <v>52</v>
      </c>
    </row>
    <row r="304" spans="1:7" x14ac:dyDescent="0.25">
      <c r="A304" s="23">
        <v>45</v>
      </c>
      <c r="B304" s="24"/>
      <c r="C304" s="24"/>
      <c r="D304" s="24"/>
      <c r="E304" s="24"/>
      <c r="F304" s="25"/>
      <c r="G304" s="25" t="s">
        <v>52</v>
      </c>
    </row>
    <row r="305" spans="1:7" x14ac:dyDescent="0.25">
      <c r="A305" s="23">
        <v>46</v>
      </c>
      <c r="B305" s="24"/>
      <c r="C305" s="24"/>
      <c r="D305" s="24"/>
      <c r="E305" s="24"/>
      <c r="F305" s="25"/>
      <c r="G305" s="25" t="s">
        <v>52</v>
      </c>
    </row>
    <row r="306" spans="1:7" x14ac:dyDescent="0.25">
      <c r="A306" s="23">
        <v>47</v>
      </c>
      <c r="B306" s="24"/>
      <c r="C306" s="24"/>
      <c r="D306" s="24"/>
      <c r="E306" s="24"/>
      <c r="F306" s="25"/>
      <c r="G306" s="25" t="s">
        <v>52</v>
      </c>
    </row>
    <row r="307" spans="1:7" x14ac:dyDescent="0.25">
      <c r="A307" s="23">
        <v>48</v>
      </c>
      <c r="B307" s="24"/>
      <c r="C307" s="24"/>
      <c r="D307" s="24"/>
      <c r="E307" s="24"/>
      <c r="F307" s="25"/>
      <c r="G307" s="25" t="s">
        <v>52</v>
      </c>
    </row>
    <row r="308" spans="1:7" x14ac:dyDescent="0.25">
      <c r="A308" s="23">
        <v>49</v>
      </c>
      <c r="B308" s="24"/>
      <c r="C308" s="24"/>
      <c r="D308" s="24"/>
      <c r="E308" s="24"/>
      <c r="F308" s="25"/>
      <c r="G308" s="25" t="s">
        <v>52</v>
      </c>
    </row>
    <row r="309" spans="1:7" x14ac:dyDescent="0.25">
      <c r="A309" s="23">
        <v>50</v>
      </c>
      <c r="B309" s="24"/>
      <c r="C309" s="24"/>
      <c r="D309" s="24"/>
      <c r="E309" s="24"/>
      <c r="F309" s="25"/>
      <c r="G309" s="25" t="s">
        <v>52</v>
      </c>
    </row>
    <row r="310" spans="1:7" x14ac:dyDescent="0.25">
      <c r="A310" s="23">
        <v>51</v>
      </c>
      <c r="B310" s="24"/>
      <c r="C310" s="24"/>
      <c r="D310" s="24"/>
      <c r="E310" s="24"/>
      <c r="F310" s="25"/>
      <c r="G310" s="25" t="s">
        <v>52</v>
      </c>
    </row>
    <row r="311" spans="1:7" x14ac:dyDescent="0.25">
      <c r="A311" s="23">
        <v>52</v>
      </c>
      <c r="B311" s="24"/>
      <c r="C311" s="24"/>
      <c r="D311" s="24"/>
      <c r="E311" s="24"/>
      <c r="F311" s="25"/>
      <c r="G311" s="25" t="s">
        <v>52</v>
      </c>
    </row>
    <row r="312" spans="1:7" x14ac:dyDescent="0.25">
      <c r="A312" s="23">
        <v>53</v>
      </c>
      <c r="B312" s="24"/>
      <c r="C312" s="24"/>
      <c r="D312" s="24"/>
      <c r="E312" s="24"/>
      <c r="F312" s="25"/>
      <c r="G312" s="25" t="s">
        <v>52</v>
      </c>
    </row>
    <row r="313" spans="1:7" x14ac:dyDescent="0.25">
      <c r="A313" s="23">
        <v>54</v>
      </c>
      <c r="B313" s="24"/>
      <c r="C313" s="24"/>
      <c r="D313" s="24"/>
      <c r="E313" s="24"/>
      <c r="F313" s="25"/>
      <c r="G313" s="25" t="s">
        <v>52</v>
      </c>
    </row>
    <row r="314" spans="1:7" x14ac:dyDescent="0.25">
      <c r="A314" s="23">
        <v>55</v>
      </c>
      <c r="B314" s="24"/>
      <c r="C314" s="24"/>
      <c r="D314" s="24"/>
      <c r="E314" s="24"/>
      <c r="F314" s="25"/>
      <c r="G314" s="25" t="s">
        <v>52</v>
      </c>
    </row>
    <row r="315" spans="1:7" x14ac:dyDescent="0.25">
      <c r="A315" s="23">
        <v>56</v>
      </c>
      <c r="B315" s="24"/>
      <c r="C315" s="24"/>
      <c r="D315" s="24"/>
      <c r="E315" s="24"/>
      <c r="F315" s="25"/>
      <c r="G315" s="25" t="s">
        <v>52</v>
      </c>
    </row>
    <row r="316" spans="1:7" x14ac:dyDescent="0.25">
      <c r="A316" s="23">
        <v>57</v>
      </c>
      <c r="B316" s="24"/>
      <c r="C316" s="24"/>
      <c r="D316" s="24"/>
      <c r="E316" s="24"/>
      <c r="F316" s="25"/>
      <c r="G316" s="25" t="s">
        <v>52</v>
      </c>
    </row>
    <row r="317" spans="1:7" x14ac:dyDescent="0.25">
      <c r="A317" s="23">
        <v>58</v>
      </c>
      <c r="B317" s="24"/>
      <c r="C317" s="24"/>
      <c r="D317" s="24"/>
      <c r="E317" s="24"/>
      <c r="F317" s="25"/>
      <c r="G317" s="25" t="s">
        <v>52</v>
      </c>
    </row>
    <row r="318" spans="1:7" x14ac:dyDescent="0.25">
      <c r="A318" s="23">
        <v>59</v>
      </c>
      <c r="B318" s="24"/>
      <c r="C318" s="24"/>
      <c r="D318" s="24"/>
      <c r="E318" s="24"/>
      <c r="F318" s="25"/>
      <c r="G318" s="25" t="s">
        <v>52</v>
      </c>
    </row>
    <row r="319" spans="1:7" x14ac:dyDescent="0.25">
      <c r="A319" s="23">
        <v>60</v>
      </c>
      <c r="B319" s="24"/>
      <c r="C319" s="24"/>
      <c r="D319" s="24"/>
      <c r="E319" s="24"/>
      <c r="F319" s="25"/>
      <c r="G319" s="25" t="s">
        <v>52</v>
      </c>
    </row>
    <row r="320" spans="1:7" x14ac:dyDescent="0.25">
      <c r="A320" s="23">
        <v>61</v>
      </c>
      <c r="B320" s="24"/>
      <c r="C320" s="24"/>
      <c r="D320" s="24"/>
      <c r="E320" s="24"/>
      <c r="F320" s="25"/>
      <c r="G320" s="25" t="s">
        <v>52</v>
      </c>
    </row>
    <row r="321" spans="1:7" x14ac:dyDescent="0.25">
      <c r="A321" s="23">
        <v>62</v>
      </c>
      <c r="B321" s="24"/>
      <c r="C321" s="24"/>
      <c r="D321" s="24"/>
      <c r="E321" s="24"/>
      <c r="F321" s="25"/>
      <c r="G321" s="25" t="s">
        <v>52</v>
      </c>
    </row>
    <row r="322" spans="1:7" x14ac:dyDescent="0.25">
      <c r="A322" s="23">
        <v>63</v>
      </c>
      <c r="B322" s="24"/>
      <c r="C322" s="24"/>
      <c r="D322" s="24"/>
      <c r="E322" s="24"/>
      <c r="F322" s="25"/>
      <c r="G322" s="25" t="s">
        <v>52</v>
      </c>
    </row>
    <row r="323" spans="1:7" x14ac:dyDescent="0.25">
      <c r="A323" s="23">
        <v>64</v>
      </c>
      <c r="B323" s="24"/>
      <c r="C323" s="24"/>
      <c r="D323" s="24"/>
      <c r="E323" s="24"/>
      <c r="F323" s="25"/>
      <c r="G323" s="25" t="s">
        <v>52</v>
      </c>
    </row>
    <row r="324" spans="1:7" x14ac:dyDescent="0.25">
      <c r="A324" s="23">
        <v>65</v>
      </c>
      <c r="B324" s="24"/>
      <c r="C324" s="24"/>
      <c r="D324" s="24"/>
      <c r="E324" s="24"/>
      <c r="F324" s="25"/>
      <c r="G324" s="25" t="s">
        <v>52</v>
      </c>
    </row>
    <row r="325" spans="1:7" x14ac:dyDescent="0.25">
      <c r="A325" s="23">
        <v>66</v>
      </c>
      <c r="B325" s="24"/>
      <c r="C325" s="24"/>
      <c r="D325" s="24"/>
      <c r="E325" s="24"/>
      <c r="F325" s="25"/>
      <c r="G325" s="25" t="s">
        <v>52</v>
      </c>
    </row>
    <row r="326" spans="1:7" x14ac:dyDescent="0.25">
      <c r="A326" s="23">
        <v>67</v>
      </c>
      <c r="B326" s="24"/>
      <c r="C326" s="24"/>
      <c r="D326" s="24"/>
      <c r="E326" s="24"/>
      <c r="F326" s="25"/>
      <c r="G326" s="25" t="s">
        <v>52</v>
      </c>
    </row>
    <row r="327" spans="1:7" x14ac:dyDescent="0.25">
      <c r="A327" s="23">
        <v>68</v>
      </c>
      <c r="B327" s="24"/>
      <c r="C327" s="24"/>
      <c r="D327" s="24"/>
      <c r="E327" s="24"/>
      <c r="F327" s="25"/>
      <c r="G327" s="25" t="s">
        <v>52</v>
      </c>
    </row>
    <row r="328" spans="1:7" x14ac:dyDescent="0.25">
      <c r="A328" s="23">
        <v>69</v>
      </c>
      <c r="B328" s="24"/>
      <c r="C328" s="24"/>
      <c r="D328" s="24"/>
      <c r="E328" s="24"/>
      <c r="F328" s="25"/>
      <c r="G328" s="25" t="s">
        <v>52</v>
      </c>
    </row>
    <row r="329" spans="1:7" x14ac:dyDescent="0.25">
      <c r="A329" s="23">
        <v>70</v>
      </c>
      <c r="B329" s="24"/>
      <c r="C329" s="24"/>
      <c r="D329" s="24"/>
      <c r="E329" s="24"/>
      <c r="F329" s="25"/>
      <c r="G329" s="25" t="s">
        <v>52</v>
      </c>
    </row>
    <row r="330" spans="1:7" x14ac:dyDescent="0.25">
      <c r="A330" s="23">
        <v>71</v>
      </c>
      <c r="B330" s="24"/>
      <c r="C330" s="24"/>
      <c r="D330" s="24"/>
      <c r="E330" s="24"/>
      <c r="F330" s="25"/>
      <c r="G330" s="25" t="s">
        <v>52</v>
      </c>
    </row>
    <row r="331" spans="1:7" x14ac:dyDescent="0.25">
      <c r="A331" s="23">
        <v>72</v>
      </c>
      <c r="B331" s="24"/>
      <c r="C331" s="24"/>
      <c r="D331" s="24"/>
      <c r="E331" s="24"/>
      <c r="F331" s="25"/>
      <c r="G331" s="25" t="s">
        <v>52</v>
      </c>
    </row>
    <row r="332" spans="1:7" x14ac:dyDescent="0.25">
      <c r="A332" s="23">
        <v>73</v>
      </c>
      <c r="B332" s="24"/>
      <c r="C332" s="24"/>
      <c r="D332" s="24"/>
      <c r="E332" s="24"/>
      <c r="F332" s="25"/>
      <c r="G332" s="25" t="s">
        <v>52</v>
      </c>
    </row>
    <row r="333" spans="1:7" x14ac:dyDescent="0.25">
      <c r="A333" s="23">
        <v>74</v>
      </c>
      <c r="B333" s="24"/>
      <c r="C333" s="24"/>
      <c r="D333" s="24"/>
      <c r="E333" s="24"/>
      <c r="F333" s="25"/>
      <c r="G333" s="25" t="s">
        <v>52</v>
      </c>
    </row>
    <row r="334" spans="1:7" x14ac:dyDescent="0.25">
      <c r="A334" s="23">
        <v>75</v>
      </c>
      <c r="B334" s="24"/>
      <c r="C334" s="24"/>
      <c r="D334" s="24"/>
      <c r="E334" s="24"/>
      <c r="F334" s="25"/>
      <c r="G334" s="25" t="s">
        <v>52</v>
      </c>
    </row>
    <row r="335" spans="1:7" x14ac:dyDescent="0.25">
      <c r="A335" s="23">
        <v>76</v>
      </c>
      <c r="B335" s="24"/>
      <c r="C335" s="24"/>
      <c r="D335" s="24"/>
      <c r="E335" s="24"/>
      <c r="F335" s="25"/>
      <c r="G335" s="25" t="s">
        <v>52</v>
      </c>
    </row>
    <row r="336" spans="1:7" x14ac:dyDescent="0.25">
      <c r="A336" s="23">
        <v>77</v>
      </c>
      <c r="B336" s="24"/>
      <c r="C336" s="24"/>
      <c r="D336" s="24"/>
      <c r="E336" s="24"/>
      <c r="F336" s="25"/>
      <c r="G336" s="25" t="s">
        <v>52</v>
      </c>
    </row>
    <row r="337" spans="1:7" x14ac:dyDescent="0.25">
      <c r="A337" s="23">
        <v>78</v>
      </c>
      <c r="B337" s="24"/>
      <c r="C337" s="24"/>
      <c r="D337" s="24"/>
      <c r="E337" s="24"/>
      <c r="F337" s="25"/>
      <c r="G337" s="25" t="s">
        <v>52</v>
      </c>
    </row>
    <row r="338" spans="1:7" x14ac:dyDescent="0.25">
      <c r="A338" s="23">
        <v>79</v>
      </c>
      <c r="B338" s="24"/>
      <c r="C338" s="24"/>
      <c r="D338" s="24"/>
      <c r="E338" s="24"/>
      <c r="F338" s="25"/>
      <c r="G338" s="25" t="s">
        <v>52</v>
      </c>
    </row>
    <row r="339" spans="1:7" x14ac:dyDescent="0.25">
      <c r="A339" s="23">
        <v>80</v>
      </c>
      <c r="B339" s="24"/>
      <c r="C339" s="24"/>
      <c r="D339" s="24"/>
      <c r="E339" s="24"/>
      <c r="F339" s="25"/>
      <c r="G339" s="25" t="s">
        <v>52</v>
      </c>
    </row>
    <row r="340" spans="1:7" x14ac:dyDescent="0.25">
      <c r="A340" s="23">
        <v>81</v>
      </c>
      <c r="B340" s="24"/>
      <c r="C340" s="24"/>
      <c r="D340" s="24"/>
      <c r="E340" s="24"/>
      <c r="F340" s="25"/>
      <c r="G340" s="25" t="s">
        <v>52</v>
      </c>
    </row>
    <row r="341" spans="1:7" x14ac:dyDescent="0.25">
      <c r="A341" s="23">
        <v>82</v>
      </c>
      <c r="B341" s="24"/>
      <c r="C341" s="24"/>
      <c r="D341" s="24"/>
      <c r="E341" s="24"/>
      <c r="F341" s="25"/>
      <c r="G341" s="25" t="s">
        <v>52</v>
      </c>
    </row>
    <row r="342" spans="1:7" x14ac:dyDescent="0.25">
      <c r="A342" s="23">
        <v>83</v>
      </c>
      <c r="B342" s="24"/>
      <c r="C342" s="24"/>
      <c r="D342" s="24"/>
      <c r="E342" s="24"/>
      <c r="F342" s="25"/>
      <c r="G342" s="25" t="s">
        <v>52</v>
      </c>
    </row>
    <row r="343" spans="1:7" x14ac:dyDescent="0.25">
      <c r="A343" s="23">
        <v>84</v>
      </c>
      <c r="B343" s="24"/>
      <c r="C343" s="24"/>
      <c r="D343" s="24"/>
      <c r="E343" s="24"/>
      <c r="F343" s="25"/>
      <c r="G343" s="25" t="s">
        <v>52</v>
      </c>
    </row>
    <row r="344" spans="1:7" x14ac:dyDescent="0.25">
      <c r="A344" s="26">
        <v>85</v>
      </c>
      <c r="B344" s="24"/>
      <c r="C344" s="24"/>
      <c r="D344" s="24"/>
      <c r="E344" s="24"/>
      <c r="F344" s="25"/>
      <c r="G344" s="25" t="s">
        <v>52</v>
      </c>
    </row>
  </sheetData>
  <autoFilter ref="A1:G86"/>
  <sortState ref="J2:J11">
    <sortCondition ref="J2"/>
  </sortState>
  <conditionalFormatting sqref="J306:J1048576 J1">
    <cfRule type="duplicateValues" dxfId="36" priority="2"/>
  </conditionalFormatting>
  <dataValidations count="1">
    <dataValidation type="list" allowBlank="1" showInputMessage="1" showErrorMessage="1" sqref="E2:E86 E260:E344 E88:E172 E174:E258">
      <formula1>$J$2:$J$86</formula1>
    </dataValidation>
  </dataValidations>
  <pageMargins left="0.7" right="0.7" top="0.75" bottom="0.75" header="0.3" footer="0.3"/>
  <pageSetup paperSize="9" orientation="portrait" horizont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I48"/>
  <sheetViews>
    <sheetView zoomScale="80" zoomScaleNormal="80" workbookViewId="0">
      <pane xSplit="6" ySplit="14" topLeftCell="N15" activePane="bottomRight" state="frozen"/>
      <selection pane="topRight" activeCell="G1" sqref="G1"/>
      <selection pane="bottomLeft" activeCell="A15" sqref="A15"/>
      <selection pane="bottomRight" activeCell="AA22" sqref="AA22"/>
    </sheetView>
  </sheetViews>
  <sheetFormatPr baseColWidth="10" defaultRowHeight="14.25" outlineLevelCol="1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11.85546875" style="1" hidden="1" customWidth="1"/>
    <col min="7" max="7" width="1.7109375" style="1" customWidth="1"/>
    <col min="8" max="8" width="10.85546875" style="1" customWidth="1" outlineLevel="1"/>
    <col min="9" max="9" width="12.7109375" style="1" customWidth="1" outlineLevel="1"/>
    <col min="10" max="11" width="12.7109375" style="2" customWidth="1" outlineLevel="1"/>
    <col min="12" max="12" width="17.140625" style="1" customWidth="1" outlineLevel="1"/>
    <col min="13" max="13" width="10.7109375" style="1" customWidth="1" outlineLevel="1"/>
    <col min="14" max="14" width="1.7109375" style="1" customWidth="1"/>
    <col min="15" max="15" width="1.5703125" style="1" customWidth="1"/>
    <col min="16" max="16" width="12.7109375" style="1" customWidth="1" outlineLevel="1"/>
    <col min="17" max="18" width="12.7109375" style="2" customWidth="1" outlineLevel="1"/>
    <col min="19" max="19" width="13" style="1" customWidth="1" outlineLevel="1"/>
    <col min="20" max="20" width="1.7109375" style="2" customWidth="1"/>
    <col min="21" max="21" width="1.7109375" style="1" customWidth="1"/>
    <col min="22" max="23" width="12.7109375" style="1" customWidth="1" outlineLevel="1"/>
    <col min="24" max="24" width="10.7109375" style="1" customWidth="1" outlineLevel="1"/>
    <col min="25" max="26" width="1.7109375" style="1" customWidth="1"/>
    <col min="27" max="27" width="11.85546875" style="1" customWidth="1" outlineLevel="1"/>
    <col min="28" max="28" width="1.5703125" style="1" customWidth="1"/>
    <col min="29" max="29" width="1.7109375" style="2" customWidth="1"/>
    <col min="30" max="30" width="15" style="2" hidden="1" customWidth="1" outlineLevel="1"/>
    <col min="31" max="31" width="13.85546875" style="2" customWidth="1" collapsed="1"/>
    <col min="32" max="33" width="0" style="1" hidden="1" customWidth="1"/>
    <col min="34" max="34" width="11.42578125" style="1" customWidth="1" outlineLevel="1"/>
    <col min="35" max="35" width="1.7109375" style="1" customWidth="1"/>
    <col min="36" max="16384" width="11.42578125" style="1"/>
  </cols>
  <sheetData>
    <row r="2" spans="1:35" ht="36" customHeight="1" x14ac:dyDescent="0.25">
      <c r="C2" s="182" t="str">
        <f>'Entête Course'!B2</f>
        <v>EVSP</v>
      </c>
      <c r="D2" s="183"/>
      <c r="E2" s="183"/>
      <c r="F2" s="183"/>
    </row>
    <row r="4" spans="1:35" ht="32.1" customHeight="1" x14ac:dyDescent="0.25">
      <c r="C4" s="184" t="str">
        <f>'Entête Course'!B4</f>
        <v>Prix de la Municipalité d'Ecuisses</v>
      </c>
      <c r="D4" s="184"/>
      <c r="E4" s="184"/>
      <c r="F4" s="184"/>
    </row>
    <row r="6" spans="1:35" ht="36" customHeight="1" thickBot="1" x14ac:dyDescent="0.3">
      <c r="C6" s="118" t="str">
        <f>'Entête Course'!B6</f>
        <v>31/03/2019</v>
      </c>
      <c r="D6" s="185" t="s">
        <v>56</v>
      </c>
      <c r="E6" s="185"/>
      <c r="F6" s="185"/>
    </row>
    <row r="7" spans="1:35" ht="15" thickTop="1" x14ac:dyDescent="0.25">
      <c r="A7" s="179" t="s">
        <v>17</v>
      </c>
      <c r="B7" s="192" t="s">
        <v>2</v>
      </c>
      <c r="C7" s="192" t="s">
        <v>3</v>
      </c>
      <c r="D7" s="192" t="s">
        <v>4</v>
      </c>
      <c r="E7" s="189" t="s">
        <v>18</v>
      </c>
      <c r="F7" s="186" t="s">
        <v>16</v>
      </c>
      <c r="G7" s="137"/>
      <c r="H7" s="102"/>
      <c r="I7" s="102"/>
      <c r="J7" s="103"/>
      <c r="K7" s="103"/>
      <c r="L7" s="102"/>
      <c r="M7" s="102"/>
      <c r="N7" s="102"/>
      <c r="O7" s="106"/>
      <c r="P7" s="106"/>
      <c r="Q7" s="107"/>
      <c r="R7" s="107"/>
      <c r="S7" s="106" t="s">
        <v>6</v>
      </c>
      <c r="T7" s="107"/>
      <c r="U7" s="104"/>
      <c r="V7" s="104"/>
      <c r="W7" s="104"/>
      <c r="X7" s="104"/>
      <c r="Y7" s="104"/>
      <c r="Z7" s="105"/>
      <c r="AA7" s="105"/>
      <c r="AB7" s="105"/>
      <c r="AC7" s="108"/>
      <c r="AD7" s="108"/>
      <c r="AE7" s="108"/>
      <c r="AF7" s="155"/>
      <c r="AG7" s="155"/>
      <c r="AH7" s="156"/>
      <c r="AI7" s="109"/>
    </row>
    <row r="8" spans="1:35" ht="24" thickBot="1" x14ac:dyDescent="0.3">
      <c r="A8" s="180"/>
      <c r="B8" s="193"/>
      <c r="C8" s="193"/>
      <c r="D8" s="193"/>
      <c r="E8" s="190"/>
      <c r="F8" s="187"/>
      <c r="G8" s="64"/>
      <c r="H8" s="201" t="s">
        <v>5</v>
      </c>
      <c r="I8" s="202"/>
      <c r="J8" s="202"/>
      <c r="K8" s="202"/>
      <c r="L8" s="202"/>
      <c r="M8" s="203"/>
      <c r="N8" s="71"/>
      <c r="O8" s="50"/>
      <c r="P8" s="213" t="s">
        <v>22</v>
      </c>
      <c r="Q8" s="213"/>
      <c r="R8" s="213"/>
      <c r="S8" s="213"/>
      <c r="T8" s="131"/>
      <c r="U8" s="39"/>
      <c r="V8" s="211" t="s">
        <v>21</v>
      </c>
      <c r="W8" s="211"/>
      <c r="X8" s="211"/>
      <c r="Y8" s="38"/>
      <c r="Z8" s="44"/>
      <c r="AA8" s="49" t="s">
        <v>19</v>
      </c>
      <c r="AB8" s="44"/>
      <c r="AC8" s="57"/>
      <c r="AD8" s="206" t="s">
        <v>47</v>
      </c>
      <c r="AE8" s="206" t="s">
        <v>20</v>
      </c>
      <c r="AG8" s="1" t="s">
        <v>6</v>
      </c>
      <c r="AH8" s="195" t="s">
        <v>48</v>
      </c>
      <c r="AI8" s="110"/>
    </row>
    <row r="9" spans="1:35" ht="15" thickTop="1" x14ac:dyDescent="0.25">
      <c r="A9" s="180"/>
      <c r="B9" s="193"/>
      <c r="C9" s="193"/>
      <c r="D9" s="193"/>
      <c r="E9" s="190"/>
      <c r="F9" s="187"/>
      <c r="G9" s="64"/>
      <c r="H9" s="196" t="s">
        <v>0</v>
      </c>
      <c r="I9" s="207" t="s">
        <v>9</v>
      </c>
      <c r="J9" s="208"/>
      <c r="K9" s="209"/>
      <c r="L9" s="194" t="s">
        <v>60</v>
      </c>
      <c r="M9" s="204" t="s">
        <v>1</v>
      </c>
      <c r="N9" s="66"/>
      <c r="O9" s="50"/>
      <c r="P9" s="208" t="s">
        <v>9</v>
      </c>
      <c r="Q9" s="208"/>
      <c r="R9" s="209"/>
      <c r="S9" s="212" t="s">
        <v>1</v>
      </c>
      <c r="T9" s="53"/>
      <c r="U9" s="40"/>
      <c r="V9" s="208" t="s">
        <v>9</v>
      </c>
      <c r="W9" s="208"/>
      <c r="X9" s="210" t="s">
        <v>1</v>
      </c>
      <c r="Y9" s="40"/>
      <c r="Z9" s="45"/>
      <c r="AA9" s="198" t="s">
        <v>1</v>
      </c>
      <c r="AB9" s="44"/>
      <c r="AC9" s="37"/>
      <c r="AD9" s="193"/>
      <c r="AE9" s="193"/>
      <c r="AH9" s="195"/>
      <c r="AI9" s="110"/>
    </row>
    <row r="10" spans="1:35" x14ac:dyDescent="0.25">
      <c r="A10" s="180"/>
      <c r="B10" s="193"/>
      <c r="C10" s="193"/>
      <c r="D10" s="193"/>
      <c r="E10" s="190"/>
      <c r="F10" s="187"/>
      <c r="G10" s="64"/>
      <c r="H10" s="197"/>
      <c r="I10" s="207"/>
      <c r="J10" s="208"/>
      <c r="K10" s="209"/>
      <c r="L10" s="200"/>
      <c r="M10" s="204"/>
      <c r="N10" s="66"/>
      <c r="O10" s="50"/>
      <c r="P10" s="208"/>
      <c r="Q10" s="208"/>
      <c r="R10" s="209"/>
      <c r="S10" s="204"/>
      <c r="T10" s="53"/>
      <c r="U10" s="40"/>
      <c r="V10" s="208"/>
      <c r="W10" s="208"/>
      <c r="X10" s="204"/>
      <c r="Y10" s="40"/>
      <c r="Z10" s="45"/>
      <c r="AA10" s="199"/>
      <c r="AB10" s="44"/>
      <c r="AC10" s="37"/>
      <c r="AD10" s="193"/>
      <c r="AE10" s="193"/>
      <c r="AH10" s="195"/>
      <c r="AI10" s="110"/>
    </row>
    <row r="11" spans="1:35" x14ac:dyDescent="0.25">
      <c r="A11" s="180"/>
      <c r="B11" s="193"/>
      <c r="C11" s="193"/>
      <c r="D11" s="193"/>
      <c r="E11" s="190"/>
      <c r="F11" s="187"/>
      <c r="G11" s="64"/>
      <c r="H11" s="197"/>
      <c r="I11" s="207"/>
      <c r="J11" s="208"/>
      <c r="K11" s="209"/>
      <c r="L11" s="200"/>
      <c r="M11" s="204"/>
      <c r="N11" s="66"/>
      <c r="O11" s="50"/>
      <c r="P11" s="208"/>
      <c r="Q11" s="208"/>
      <c r="R11" s="209"/>
      <c r="S11" s="204"/>
      <c r="T11" s="50"/>
      <c r="U11" s="40"/>
      <c r="V11" s="208"/>
      <c r="W11" s="208"/>
      <c r="X11" s="204"/>
      <c r="Y11" s="40"/>
      <c r="Z11" s="45"/>
      <c r="AA11" s="199"/>
      <c r="AB11" s="44"/>
      <c r="AC11" s="36"/>
      <c r="AD11" s="193"/>
      <c r="AE11" s="193"/>
      <c r="AH11" s="195"/>
      <c r="AI11" s="110"/>
    </row>
    <row r="12" spans="1:35" ht="15" x14ac:dyDescent="0.25">
      <c r="A12" s="180"/>
      <c r="B12" s="193"/>
      <c r="C12" s="193"/>
      <c r="D12" s="193"/>
      <c r="E12" s="190"/>
      <c r="F12" s="187"/>
      <c r="G12" s="64"/>
      <c r="H12" s="197"/>
      <c r="I12" s="207"/>
      <c r="J12" s="208"/>
      <c r="K12" s="209"/>
      <c r="L12" s="200"/>
      <c r="M12" s="204"/>
      <c r="N12" s="66"/>
      <c r="O12" s="50"/>
      <c r="P12" s="208"/>
      <c r="Q12" s="208"/>
      <c r="R12" s="209"/>
      <c r="S12" s="204"/>
      <c r="T12" s="132"/>
      <c r="U12" s="40"/>
      <c r="V12" s="208"/>
      <c r="W12" s="208"/>
      <c r="X12" s="204"/>
      <c r="Y12" s="40"/>
      <c r="Z12" s="45"/>
      <c r="AA12" s="199"/>
      <c r="AB12" s="44"/>
      <c r="AC12" s="58"/>
      <c r="AD12" s="193"/>
      <c r="AE12" s="193"/>
      <c r="AH12" s="195"/>
      <c r="AI12" s="110"/>
    </row>
    <row r="13" spans="1:35" x14ac:dyDescent="0.25">
      <c r="A13" s="181"/>
      <c r="B13" s="194"/>
      <c r="C13" s="194"/>
      <c r="D13" s="194"/>
      <c r="E13" s="191"/>
      <c r="F13" s="188"/>
      <c r="G13" s="64"/>
      <c r="H13" s="197"/>
      <c r="I13" s="13" t="s">
        <v>7</v>
      </c>
      <c r="J13" s="13" t="s">
        <v>8</v>
      </c>
      <c r="K13" s="13" t="s">
        <v>59</v>
      </c>
      <c r="L13" s="200"/>
      <c r="M13" s="205"/>
      <c r="N13" s="66"/>
      <c r="O13" s="50"/>
      <c r="P13" s="33" t="s">
        <v>7</v>
      </c>
      <c r="Q13" s="13" t="s">
        <v>8</v>
      </c>
      <c r="R13" s="13" t="s">
        <v>59</v>
      </c>
      <c r="S13" s="205"/>
      <c r="T13" s="53"/>
      <c r="U13" s="40"/>
      <c r="V13" s="33" t="s">
        <v>8</v>
      </c>
      <c r="W13" s="145" t="s">
        <v>59</v>
      </c>
      <c r="X13" s="205"/>
      <c r="Y13" s="40"/>
      <c r="Z13" s="45"/>
      <c r="AA13" s="199"/>
      <c r="AB13" s="44"/>
      <c r="AC13" s="37"/>
      <c r="AD13" s="194"/>
      <c r="AE13" s="194"/>
      <c r="AH13" s="195"/>
      <c r="AI13" s="110"/>
    </row>
    <row r="14" spans="1:35" s="3" customFormat="1" hidden="1" x14ac:dyDescent="0.25">
      <c r="A14" s="101"/>
      <c r="B14" s="79">
        <f>COUNTA(B15:B44)</f>
        <v>6</v>
      </c>
      <c r="C14" s="90"/>
      <c r="D14" s="90"/>
      <c r="E14" s="123"/>
      <c r="F14" s="160"/>
      <c r="G14" s="66"/>
      <c r="I14" s="14">
        <f>COUNTA(I15:I44)</f>
        <v>0</v>
      </c>
      <c r="J14" s="11"/>
      <c r="K14" s="11"/>
      <c r="M14" s="77" t="s">
        <v>6</v>
      </c>
      <c r="N14" s="66"/>
      <c r="O14" s="51"/>
      <c r="P14" s="14">
        <f>COUNTA(P15:P44)</f>
        <v>6</v>
      </c>
      <c r="Q14" s="11"/>
      <c r="R14" s="77"/>
      <c r="T14" s="133"/>
      <c r="U14" s="40"/>
      <c r="V14" s="14">
        <f>COUNTA(V15:V44)</f>
        <v>0</v>
      </c>
      <c r="W14" s="11"/>
      <c r="X14" s="77"/>
      <c r="Y14" s="40"/>
      <c r="Z14" s="45"/>
      <c r="AA14" s="78">
        <f>COUNTA(AA15:AA44)</f>
        <v>6</v>
      </c>
      <c r="AB14" s="45"/>
      <c r="AC14" s="59"/>
      <c r="AD14" s="59"/>
      <c r="AE14" s="18"/>
      <c r="AI14" s="111"/>
    </row>
    <row r="15" spans="1:35" ht="15" x14ac:dyDescent="0.25">
      <c r="A15" s="8">
        <v>60</v>
      </c>
      <c r="B15" s="31" t="s">
        <v>227</v>
      </c>
      <c r="C15" s="4" t="s">
        <v>116</v>
      </c>
      <c r="D15" s="4" t="s">
        <v>225</v>
      </c>
      <c r="E15" s="9" t="s">
        <v>226</v>
      </c>
      <c r="F15" s="161" t="str">
        <f>IF(B15&lt;&gt;0,VLOOKUP(B15,'Liste des licenciés'!$B$2:$G$344,6,FALSE)," ")</f>
        <v>(1)-Mous</v>
      </c>
      <c r="G15" s="63"/>
      <c r="H15" s="73"/>
      <c r="I15" s="5"/>
      <c r="J15" s="5"/>
      <c r="K15" s="5"/>
      <c r="L15" s="4" t="b">
        <f>'Moustiques (calculs)'!R9</f>
        <v>0</v>
      </c>
      <c r="M15" s="7">
        <f>'Moustiques (calculs)'!T9</f>
        <v>0</v>
      </c>
      <c r="N15" s="63"/>
      <c r="O15" s="136"/>
      <c r="P15" s="34" t="s">
        <v>229</v>
      </c>
      <c r="Q15" s="5" t="s">
        <v>231</v>
      </c>
      <c r="R15" s="5" t="s">
        <v>232</v>
      </c>
      <c r="S15" s="7">
        <f>'Moustiques (calculs)'!AA9</f>
        <v>6</v>
      </c>
      <c r="T15" s="134"/>
      <c r="U15" s="38"/>
      <c r="V15" s="34"/>
      <c r="W15" s="5"/>
      <c r="X15" s="7">
        <f>'Moustiques (calculs)'!AF9</f>
        <v>0</v>
      </c>
      <c r="Y15" s="38"/>
      <c r="Z15" s="44"/>
      <c r="AA15" s="56">
        <v>6</v>
      </c>
      <c r="AB15" s="135"/>
      <c r="AC15" s="60"/>
      <c r="AD15" s="7">
        <f>'Moustiques (calculs)'!AU9</f>
        <v>6</v>
      </c>
      <c r="AE15" s="7">
        <f>'Moustiques (calculs)'!AV9</f>
        <v>6</v>
      </c>
      <c r="AF15" s="1">
        <v>1</v>
      </c>
      <c r="AG15" s="1">
        <v>30</v>
      </c>
      <c r="AH15" s="154">
        <f>IF(ISERROR(VLOOKUP(AE15,$AF$15:$AG$44,2,TRUE))," ",VLOOKUP(AE15,$AF$15:$AG$44,2,TRUE))</f>
        <v>15</v>
      </c>
      <c r="AI15" s="110"/>
    </row>
    <row r="16" spans="1:35" ht="15" x14ac:dyDescent="0.25">
      <c r="A16" s="8">
        <v>61</v>
      </c>
      <c r="B16" s="31">
        <v>55760160</v>
      </c>
      <c r="C16" s="4" t="str">
        <f>IF(B16&lt;&gt;0,VLOOKUP(B16,'Liste des licenciés'!$B$2:$G$344,2,FALSE)," ")</f>
        <v>BRUZZONI</v>
      </c>
      <c r="D16" s="4" t="str">
        <f>IF(B16&lt;&gt;0,VLOOKUP(B16,'Liste des licenciés'!$B$2:$G$344,3,FALSE)," ")</f>
        <v>Maëlys</v>
      </c>
      <c r="E16" s="9" t="str">
        <f>IF(B16&lt;&gt;0,VLOOKUP(B16,'Liste des licenciés'!$B$2:$G$344,4,FALSE)," ")</f>
        <v>Ecuisses VSP</v>
      </c>
      <c r="F16" s="161" t="str">
        <f>IF(B16&lt;&gt;0,VLOOKUP(B16,'Liste des licenciés'!$B$2:$G$344,6,FALSE)," ")</f>
        <v>(1)-Mous</v>
      </c>
      <c r="G16" s="63"/>
      <c r="H16" s="73"/>
      <c r="I16" s="5"/>
      <c r="J16" s="5"/>
      <c r="K16" s="5"/>
      <c r="L16" s="4" t="b">
        <f>'Moustiques (calculs)'!R10</f>
        <v>0</v>
      </c>
      <c r="M16" s="7">
        <f>'Moustiques (calculs)'!T10</f>
        <v>0</v>
      </c>
      <c r="N16" s="63"/>
      <c r="O16" s="136"/>
      <c r="P16" s="34" t="s">
        <v>229</v>
      </c>
      <c r="Q16" s="5" t="s">
        <v>233</v>
      </c>
      <c r="R16" s="5" t="s">
        <v>234</v>
      </c>
      <c r="S16" s="7">
        <f>'Moustiques (calculs)'!AA10</f>
        <v>2</v>
      </c>
      <c r="T16" s="134"/>
      <c r="U16" s="38"/>
      <c r="V16" s="34"/>
      <c r="W16" s="5"/>
      <c r="X16" s="7">
        <f>'Moustiques (calculs)'!AF10</f>
        <v>0</v>
      </c>
      <c r="Y16" s="38"/>
      <c r="Z16" s="44"/>
      <c r="AA16" s="56">
        <v>1</v>
      </c>
      <c r="AB16" s="135"/>
      <c r="AC16" s="60"/>
      <c r="AD16" s="7">
        <f>'Moustiques (calculs)'!AU10</f>
        <v>1</v>
      </c>
      <c r="AE16" s="7">
        <f>'Moustiques (calculs)'!AV10</f>
        <v>1</v>
      </c>
      <c r="AF16" s="1">
        <v>2</v>
      </c>
      <c r="AG16" s="1">
        <v>19</v>
      </c>
      <c r="AH16" s="154">
        <f t="shared" ref="AH16:AH44" si="0">IF(ISERROR(VLOOKUP(AE16,$AF$15:$AG$44,2,TRUE))," ",VLOOKUP(AE16,$AF$15:$AG$44,2,TRUE))</f>
        <v>30</v>
      </c>
      <c r="AI16" s="110"/>
    </row>
    <row r="17" spans="1:35" ht="15" x14ac:dyDescent="0.25">
      <c r="A17" s="8">
        <v>62</v>
      </c>
      <c r="B17" s="31">
        <v>55760161</v>
      </c>
      <c r="C17" s="4" t="str">
        <f>IF(B17&lt;&gt;0,VLOOKUP(B17,'Liste des licenciés'!$B$2:$G$344,2,FALSE)," ")</f>
        <v>LEMAITRE</v>
      </c>
      <c r="D17" s="4" t="str">
        <f>IF(B17&lt;&gt;0,VLOOKUP(B17,'Liste des licenciés'!$B$2:$G$344,3,FALSE)," ")</f>
        <v>Sarah</v>
      </c>
      <c r="E17" s="9" t="str">
        <f>IF(B17&lt;&gt;0,VLOOKUP(B17,'Liste des licenciés'!$B$2:$G$344,4,FALSE)," ")</f>
        <v>Ecuisses VSP</v>
      </c>
      <c r="F17" s="161" t="str">
        <f>IF(B17&lt;&gt;0,VLOOKUP(B17,'Liste des licenciés'!$B$2:$G$344,6,FALSE)," ")</f>
        <v>(1)-Mous</v>
      </c>
      <c r="G17" s="63"/>
      <c r="H17" s="73"/>
      <c r="I17" s="5"/>
      <c r="J17" s="5"/>
      <c r="K17" s="5"/>
      <c r="L17" s="4" t="b">
        <f>'Moustiques (calculs)'!R11</f>
        <v>0</v>
      </c>
      <c r="M17" s="7">
        <f>'Moustiques (calculs)'!T11</f>
        <v>0</v>
      </c>
      <c r="N17" s="63"/>
      <c r="O17" s="136"/>
      <c r="P17" s="34" t="s">
        <v>229</v>
      </c>
      <c r="Q17" s="5" t="s">
        <v>235</v>
      </c>
      <c r="R17" s="5" t="s">
        <v>236</v>
      </c>
      <c r="S17" s="7">
        <f>'Moustiques (calculs)'!AA11</f>
        <v>5</v>
      </c>
      <c r="T17" s="134"/>
      <c r="U17" s="38"/>
      <c r="V17" s="34"/>
      <c r="W17" s="5"/>
      <c r="X17" s="7">
        <f>'Moustiques (calculs)'!AF11</f>
        <v>0</v>
      </c>
      <c r="Y17" s="38"/>
      <c r="Z17" s="44"/>
      <c r="AA17" s="56">
        <v>5</v>
      </c>
      <c r="AB17" s="135"/>
      <c r="AC17" s="60"/>
      <c r="AD17" s="7">
        <f>'Moustiques (calculs)'!AU11</f>
        <v>5</v>
      </c>
      <c r="AE17" s="7">
        <f>'Moustiques (calculs)'!AV11</f>
        <v>5</v>
      </c>
      <c r="AF17" s="1">
        <v>3</v>
      </c>
      <c r="AG17" s="1">
        <v>18</v>
      </c>
      <c r="AH17" s="154">
        <f t="shared" si="0"/>
        <v>16</v>
      </c>
      <c r="AI17" s="110"/>
    </row>
    <row r="18" spans="1:35" ht="15" x14ac:dyDescent="0.25">
      <c r="A18" s="8">
        <v>63</v>
      </c>
      <c r="B18" s="31">
        <v>55791273</v>
      </c>
      <c r="C18" s="4" t="str">
        <f>IF(B18&lt;&gt;0,VLOOKUP(B18,'Liste des licenciés'!$B$2:$G$344,2,FALSE)," ")</f>
        <v>PELLETIER</v>
      </c>
      <c r="D18" s="4" t="str">
        <f>IF(B18&lt;&gt;0,VLOOKUP(B18,'Liste des licenciés'!$B$2:$G$344,3,FALSE)," ")</f>
        <v>Maxime</v>
      </c>
      <c r="E18" s="9" t="str">
        <f>IF(B18&lt;&gt;0,VLOOKUP(B18,'Liste des licenciés'!$B$2:$G$344,4,FALSE)," ")</f>
        <v>Ecuisses VSP</v>
      </c>
      <c r="F18" s="161" t="str">
        <f>IF(B18&lt;&gt;0,VLOOKUP(B18,'Liste des licenciés'!$B$2:$G$344,6,FALSE)," ")</f>
        <v>(1)-Mous</v>
      </c>
      <c r="G18" s="63"/>
      <c r="H18" s="73"/>
      <c r="I18" s="5"/>
      <c r="J18" s="5"/>
      <c r="K18" s="5"/>
      <c r="L18" s="4" t="b">
        <f>'Moustiques (calculs)'!R12</f>
        <v>0</v>
      </c>
      <c r="M18" s="7">
        <f>'Moustiques (calculs)'!T12</f>
        <v>0</v>
      </c>
      <c r="N18" s="63"/>
      <c r="O18" s="136"/>
      <c r="P18" s="34" t="s">
        <v>229</v>
      </c>
      <c r="Q18" s="5" t="s">
        <v>237</v>
      </c>
      <c r="R18" s="5" t="s">
        <v>238</v>
      </c>
      <c r="S18" s="7">
        <f>'Moustiques (calculs)'!AA12</f>
        <v>3</v>
      </c>
      <c r="T18" s="134"/>
      <c r="U18" s="38"/>
      <c r="V18" s="34"/>
      <c r="W18" s="5"/>
      <c r="X18" s="7">
        <f>'Moustiques (calculs)'!AF12</f>
        <v>0</v>
      </c>
      <c r="Y18" s="38"/>
      <c r="Z18" s="44"/>
      <c r="AA18" s="56">
        <v>3</v>
      </c>
      <c r="AB18" s="135"/>
      <c r="AC18" s="60"/>
      <c r="AD18" s="7">
        <f>'Moustiques (calculs)'!AU12</f>
        <v>3</v>
      </c>
      <c r="AE18" s="7">
        <f>'Moustiques (calculs)'!AV12</f>
        <v>3</v>
      </c>
      <c r="AF18" s="1">
        <v>4</v>
      </c>
      <c r="AG18" s="1">
        <v>17</v>
      </c>
      <c r="AH18" s="154">
        <f t="shared" si="0"/>
        <v>18</v>
      </c>
      <c r="AI18" s="110"/>
    </row>
    <row r="19" spans="1:35" ht="15" x14ac:dyDescent="0.25">
      <c r="A19" s="8">
        <v>64</v>
      </c>
      <c r="B19" s="31">
        <v>55793039</v>
      </c>
      <c r="C19" s="4" t="str">
        <f>IF(B19&lt;&gt;0,VLOOKUP(B19,'Liste des licenciés'!$B$2:$G$344,2,FALSE)," ")</f>
        <v>TRAPET</v>
      </c>
      <c r="D19" s="4" t="str">
        <f>IF(B19&lt;&gt;0,VLOOKUP(B19,'Liste des licenciés'!$B$2:$G$344,3,FALSE)," ")</f>
        <v>Gaston</v>
      </c>
      <c r="E19" s="9" t="str">
        <f>IF(B19&lt;&gt;0,VLOOKUP(B19,'Liste des licenciés'!$B$2:$G$344,4,FALSE)," ")</f>
        <v>Ecuisses VSP</v>
      </c>
      <c r="F19" s="161" t="str">
        <f>IF(B19&lt;&gt;0,VLOOKUP(B19,'Liste des licenciés'!$B$2:$G$344,6,FALSE)," ")</f>
        <v>(1)-Mous</v>
      </c>
      <c r="G19" s="63"/>
      <c r="H19" s="73"/>
      <c r="I19" s="5"/>
      <c r="J19" s="5"/>
      <c r="K19" s="5"/>
      <c r="L19" s="4" t="b">
        <f>'Moustiques (calculs)'!R13</f>
        <v>0</v>
      </c>
      <c r="M19" s="7">
        <f>'Moustiques (calculs)'!T13</f>
        <v>0</v>
      </c>
      <c r="N19" s="63"/>
      <c r="O19" s="136"/>
      <c r="P19" s="34" t="s">
        <v>229</v>
      </c>
      <c r="Q19" s="5" t="s">
        <v>239</v>
      </c>
      <c r="R19" s="5" t="s">
        <v>240</v>
      </c>
      <c r="S19" s="7">
        <f>'Moustiques (calculs)'!AA13</f>
        <v>1</v>
      </c>
      <c r="T19" s="134"/>
      <c r="U19" s="38"/>
      <c r="V19" s="34"/>
      <c r="W19" s="5"/>
      <c r="X19" s="7">
        <f>'Moustiques (calculs)'!AF13</f>
        <v>0</v>
      </c>
      <c r="Y19" s="38"/>
      <c r="Z19" s="44"/>
      <c r="AA19" s="56">
        <v>4</v>
      </c>
      <c r="AB19" s="135"/>
      <c r="AC19" s="60"/>
      <c r="AD19" s="7">
        <f>'Moustiques (calculs)'!AU13</f>
        <v>2</v>
      </c>
      <c r="AE19" s="7">
        <f>'Moustiques (calculs)'!AV13</f>
        <v>2</v>
      </c>
      <c r="AF19" s="1">
        <v>5</v>
      </c>
      <c r="AG19" s="1">
        <v>16</v>
      </c>
      <c r="AH19" s="154">
        <f t="shared" si="0"/>
        <v>19</v>
      </c>
      <c r="AI19" s="110"/>
    </row>
    <row r="20" spans="1:35" ht="15" x14ac:dyDescent="0.25">
      <c r="A20" s="8">
        <v>65</v>
      </c>
      <c r="B20" s="31">
        <v>55790512</v>
      </c>
      <c r="C20" s="4" t="str">
        <f>IF(B20&lt;&gt;0,VLOOKUP(B20,'Liste des licenciés'!$B$2:$G$344,2,FALSE)," ")</f>
        <v>FAMY</v>
      </c>
      <c r="D20" s="4" t="str">
        <f>IF(B20&lt;&gt;0,VLOOKUP(B20,'Liste des licenciés'!$B$2:$G$344,3,FALSE)," ")</f>
        <v>Célia</v>
      </c>
      <c r="E20" s="9" t="str">
        <f>IF(B20&lt;&gt;0,VLOOKUP(B20,'Liste des licenciés'!$B$2:$G$344,4,FALSE)," ")</f>
        <v>Team Mercurey</v>
      </c>
      <c r="F20" s="161" t="str">
        <f>IF(B20&lt;&gt;0,VLOOKUP(B20,'Liste des licenciés'!$B$2:$G$344,6,FALSE)," ")</f>
        <v>(1)-Mous</v>
      </c>
      <c r="G20" s="63"/>
      <c r="H20" s="73"/>
      <c r="I20" s="5"/>
      <c r="J20" s="5"/>
      <c r="K20" s="5"/>
      <c r="L20" s="4" t="b">
        <f>'Moustiques (calculs)'!R14</f>
        <v>0</v>
      </c>
      <c r="M20" s="7">
        <f>'Moustiques (calculs)'!T14</f>
        <v>0</v>
      </c>
      <c r="N20" s="63"/>
      <c r="O20" s="136"/>
      <c r="P20" s="34" t="s">
        <v>229</v>
      </c>
      <c r="Q20" s="5" t="s">
        <v>241</v>
      </c>
      <c r="R20" s="5" t="s">
        <v>242</v>
      </c>
      <c r="S20" s="7">
        <f>'Moustiques (calculs)'!AA14</f>
        <v>4</v>
      </c>
      <c r="T20" s="134"/>
      <c r="U20" s="38"/>
      <c r="V20" s="34"/>
      <c r="W20" s="5"/>
      <c r="X20" s="7">
        <f>'Moustiques (calculs)'!AF14</f>
        <v>0</v>
      </c>
      <c r="Y20" s="38"/>
      <c r="Z20" s="44"/>
      <c r="AA20" s="56">
        <v>2</v>
      </c>
      <c r="AB20" s="135"/>
      <c r="AC20" s="60"/>
      <c r="AD20" s="7">
        <f>'Moustiques (calculs)'!AU14</f>
        <v>3</v>
      </c>
      <c r="AE20" s="7">
        <f>'Moustiques (calculs)'!AV14</f>
        <v>4</v>
      </c>
      <c r="AF20" s="1">
        <v>6</v>
      </c>
      <c r="AG20" s="1">
        <v>15</v>
      </c>
      <c r="AH20" s="154">
        <f t="shared" si="0"/>
        <v>17</v>
      </c>
      <c r="AI20" s="110"/>
    </row>
    <row r="21" spans="1:35" ht="15" x14ac:dyDescent="0.25">
      <c r="A21" s="8"/>
      <c r="B21" s="31"/>
      <c r="C21" s="4" t="str">
        <f>IF(B21&lt;&gt;0,VLOOKUP(B21,'Liste des licenciés'!$B$2:$G$344,2,FALSE)," ")</f>
        <v xml:space="preserve"> </v>
      </c>
      <c r="D21" s="4" t="str">
        <f>IF(B21&lt;&gt;0,VLOOKUP(B21,'Liste des licenciés'!$B$2:$G$344,3,FALSE)," ")</f>
        <v xml:space="preserve"> </v>
      </c>
      <c r="E21" s="9" t="str">
        <f>IF(B21&lt;&gt;0,VLOOKUP(B21,'Liste des licenciés'!$B$2:$G$344,4,FALSE)," ")</f>
        <v xml:space="preserve"> </v>
      </c>
      <c r="F21" s="161" t="str">
        <f>IF(B21&lt;&gt;0,VLOOKUP(B21,'Liste des licenciés'!$B$2:$G$344,6,FALSE)," ")</f>
        <v xml:space="preserve"> </v>
      </c>
      <c r="G21" s="63"/>
      <c r="H21" s="73"/>
      <c r="I21" s="5"/>
      <c r="J21" s="5"/>
      <c r="K21" s="5"/>
      <c r="L21" s="4" t="b">
        <f>'Moustiques (calculs)'!R15</f>
        <v>0</v>
      </c>
      <c r="M21" s="7">
        <f>'Moustiques (calculs)'!T15</f>
        <v>0</v>
      </c>
      <c r="N21" s="63"/>
      <c r="O21" s="136"/>
      <c r="P21" s="34"/>
      <c r="Q21" s="5"/>
      <c r="R21" s="5"/>
      <c r="S21" s="7">
        <f>'Moustiques (calculs)'!AA15</f>
        <v>0</v>
      </c>
      <c r="T21" s="134"/>
      <c r="U21" s="38"/>
      <c r="V21" s="34"/>
      <c r="W21" s="5"/>
      <c r="X21" s="7">
        <f>'Moustiques (calculs)'!AF15</f>
        <v>0</v>
      </c>
      <c r="Y21" s="38"/>
      <c r="Z21" s="44"/>
      <c r="AA21" s="56"/>
      <c r="AB21" s="135"/>
      <c r="AC21" s="60"/>
      <c r="AD21" s="7" t="str">
        <f>'Moustiques (calculs)'!AU15</f>
        <v/>
      </c>
      <c r="AE21" s="7" t="str">
        <f>'Moustiques (calculs)'!AV15</f>
        <v/>
      </c>
      <c r="AF21" s="1">
        <v>7</v>
      </c>
      <c r="AG21" s="1">
        <v>14</v>
      </c>
      <c r="AH21" s="154" t="str">
        <f t="shared" si="0"/>
        <v xml:space="preserve"> </v>
      </c>
      <c r="AI21" s="110"/>
    </row>
    <row r="22" spans="1:35" ht="15" x14ac:dyDescent="0.25">
      <c r="A22" s="8"/>
      <c r="B22" s="31"/>
      <c r="C22" s="4" t="str">
        <f>IF(B22&lt;&gt;0,VLOOKUP(B22,'Liste des licenciés'!$B$2:$G$344,2,FALSE)," ")</f>
        <v xml:space="preserve"> </v>
      </c>
      <c r="D22" s="4" t="str">
        <f>IF(B22&lt;&gt;0,VLOOKUP(B22,'Liste des licenciés'!$B$2:$G$344,3,FALSE)," ")</f>
        <v xml:space="preserve"> </v>
      </c>
      <c r="E22" s="9" t="str">
        <f>IF(B22&lt;&gt;0,VLOOKUP(B22,'Liste des licenciés'!$B$2:$G$344,4,FALSE)," ")</f>
        <v xml:space="preserve"> </v>
      </c>
      <c r="F22" s="161" t="str">
        <f>IF(B22&lt;&gt;0,VLOOKUP(B22,'Liste des licenciés'!$B$2:$G$344,6,FALSE)," ")</f>
        <v xml:space="preserve"> </v>
      </c>
      <c r="G22" s="63"/>
      <c r="H22" s="73"/>
      <c r="I22" s="5"/>
      <c r="J22" s="5"/>
      <c r="K22" s="5"/>
      <c r="L22" s="4" t="b">
        <f>'Moustiques (calculs)'!R16</f>
        <v>0</v>
      </c>
      <c r="M22" s="7">
        <f>'Moustiques (calculs)'!T16</f>
        <v>0</v>
      </c>
      <c r="N22" s="63"/>
      <c r="O22" s="136"/>
      <c r="P22" s="34"/>
      <c r="Q22" s="5"/>
      <c r="R22" s="5"/>
      <c r="S22" s="7">
        <f>'Moustiques (calculs)'!AA16</f>
        <v>0</v>
      </c>
      <c r="T22" s="134"/>
      <c r="U22" s="38"/>
      <c r="V22" s="34"/>
      <c r="W22" s="5"/>
      <c r="X22" s="7">
        <f>'Moustiques (calculs)'!AF16</f>
        <v>0</v>
      </c>
      <c r="Y22" s="38"/>
      <c r="Z22" s="44"/>
      <c r="AA22" s="56"/>
      <c r="AB22" s="135"/>
      <c r="AC22" s="60"/>
      <c r="AD22" s="7" t="str">
        <f>'Moustiques (calculs)'!AU16</f>
        <v/>
      </c>
      <c r="AE22" s="7" t="str">
        <f>'Moustiques (calculs)'!AV16</f>
        <v/>
      </c>
      <c r="AF22" s="1">
        <v>8</v>
      </c>
      <c r="AG22" s="1">
        <v>13</v>
      </c>
      <c r="AH22" s="154" t="str">
        <f t="shared" si="0"/>
        <v xml:space="preserve"> </v>
      </c>
      <c r="AI22" s="110"/>
    </row>
    <row r="23" spans="1:35" ht="15" x14ac:dyDescent="0.25">
      <c r="A23" s="8"/>
      <c r="B23" s="31"/>
      <c r="C23" s="4" t="str">
        <f>IF(B23&lt;&gt;0,VLOOKUP(B23,'Liste des licenciés'!$B$2:$G$344,2,FALSE)," ")</f>
        <v xml:space="preserve"> </v>
      </c>
      <c r="D23" s="4" t="str">
        <f>IF(B23&lt;&gt;0,VLOOKUP(B23,'Liste des licenciés'!$B$2:$G$344,3,FALSE)," ")</f>
        <v xml:space="preserve"> </v>
      </c>
      <c r="E23" s="9" t="str">
        <f>IF(B23&lt;&gt;0,VLOOKUP(B23,'Liste des licenciés'!$B$2:$G$344,4,FALSE)," ")</f>
        <v xml:space="preserve"> </v>
      </c>
      <c r="F23" s="161" t="str">
        <f>IF(B23&lt;&gt;0,VLOOKUP(B23,'Liste des licenciés'!$B$2:$G$344,6,FALSE)," ")</f>
        <v xml:space="preserve"> </v>
      </c>
      <c r="G23" s="63"/>
      <c r="H23" s="73"/>
      <c r="I23" s="5"/>
      <c r="J23" s="5"/>
      <c r="K23" s="5"/>
      <c r="L23" s="4" t="b">
        <f>'Moustiques (calculs)'!R17</f>
        <v>0</v>
      </c>
      <c r="M23" s="7">
        <f>'Moustiques (calculs)'!T17</f>
        <v>0</v>
      </c>
      <c r="N23" s="63"/>
      <c r="O23" s="136"/>
      <c r="P23" s="34"/>
      <c r="Q23" s="5"/>
      <c r="R23" s="5"/>
      <c r="S23" s="7">
        <f>'Moustiques (calculs)'!AA17</f>
        <v>0</v>
      </c>
      <c r="T23" s="134"/>
      <c r="U23" s="38"/>
      <c r="V23" s="34"/>
      <c r="W23" s="5"/>
      <c r="X23" s="7">
        <f>'Moustiques (calculs)'!AF17</f>
        <v>0</v>
      </c>
      <c r="Y23" s="38"/>
      <c r="Z23" s="44"/>
      <c r="AA23" s="56"/>
      <c r="AB23" s="135"/>
      <c r="AC23" s="60"/>
      <c r="AD23" s="7" t="str">
        <f>'Moustiques (calculs)'!AU17</f>
        <v/>
      </c>
      <c r="AE23" s="7" t="str">
        <f>'Moustiques (calculs)'!AV17</f>
        <v/>
      </c>
      <c r="AF23" s="1">
        <v>9</v>
      </c>
      <c r="AG23" s="1">
        <v>12</v>
      </c>
      <c r="AH23" s="154" t="str">
        <f t="shared" si="0"/>
        <v xml:space="preserve"> </v>
      </c>
      <c r="AI23" s="110"/>
    </row>
    <row r="24" spans="1:35" ht="15" x14ac:dyDescent="0.25">
      <c r="A24" s="8"/>
      <c r="B24" s="31"/>
      <c r="C24" s="4" t="str">
        <f>IF(B24&lt;&gt;0,VLOOKUP(B24,'Liste des licenciés'!$B$2:$G$344,2,FALSE)," ")</f>
        <v xml:space="preserve"> </v>
      </c>
      <c r="D24" s="4" t="str">
        <f>IF(B24&lt;&gt;0,VLOOKUP(B24,'Liste des licenciés'!$B$2:$G$344,3,FALSE)," ")</f>
        <v xml:space="preserve"> </v>
      </c>
      <c r="E24" s="9" t="str">
        <f>IF(B24&lt;&gt;0,VLOOKUP(B24,'Liste des licenciés'!$B$2:$G$344,4,FALSE)," ")</f>
        <v xml:space="preserve"> </v>
      </c>
      <c r="F24" s="161" t="str">
        <f>IF(B24&lt;&gt;0,VLOOKUP(B24,'Liste des licenciés'!$B$2:$G$344,6,FALSE)," ")</f>
        <v xml:space="preserve"> </v>
      </c>
      <c r="G24" s="63"/>
      <c r="H24" s="73"/>
      <c r="I24" s="5"/>
      <c r="J24" s="5"/>
      <c r="K24" s="5"/>
      <c r="L24" s="4" t="b">
        <f>'Moustiques (calculs)'!R18</f>
        <v>0</v>
      </c>
      <c r="M24" s="7">
        <f>'Moustiques (calculs)'!T18</f>
        <v>0</v>
      </c>
      <c r="N24" s="63"/>
      <c r="O24" s="136"/>
      <c r="P24" s="34"/>
      <c r="Q24" s="5"/>
      <c r="R24" s="5"/>
      <c r="S24" s="7">
        <f>'Moustiques (calculs)'!AA18</f>
        <v>0</v>
      </c>
      <c r="T24" s="134"/>
      <c r="U24" s="38"/>
      <c r="V24" s="34"/>
      <c r="W24" s="5"/>
      <c r="X24" s="7">
        <f>'Moustiques (calculs)'!AF18</f>
        <v>0</v>
      </c>
      <c r="Y24" s="38"/>
      <c r="Z24" s="44"/>
      <c r="AA24" s="56"/>
      <c r="AB24" s="135"/>
      <c r="AC24" s="60"/>
      <c r="AD24" s="7" t="str">
        <f>'Moustiques (calculs)'!AU18</f>
        <v/>
      </c>
      <c r="AE24" s="7" t="str">
        <f>'Moustiques (calculs)'!AV18</f>
        <v/>
      </c>
      <c r="AF24" s="1">
        <v>10</v>
      </c>
      <c r="AG24" s="1">
        <v>11</v>
      </c>
      <c r="AH24" s="154" t="str">
        <f t="shared" si="0"/>
        <v xml:space="preserve"> </v>
      </c>
      <c r="AI24" s="110"/>
    </row>
    <row r="25" spans="1:35" ht="15" x14ac:dyDescent="0.25">
      <c r="A25" s="8"/>
      <c r="B25" s="31"/>
      <c r="C25" s="4" t="str">
        <f>IF(B25&lt;&gt;0,VLOOKUP(B25,'Liste des licenciés'!$B$2:$G$344,2,FALSE)," ")</f>
        <v xml:space="preserve"> </v>
      </c>
      <c r="D25" s="4" t="str">
        <f>IF(B25&lt;&gt;0,VLOOKUP(B25,'Liste des licenciés'!$B$2:$G$344,3,FALSE)," ")</f>
        <v xml:space="preserve"> </v>
      </c>
      <c r="E25" s="9" t="str">
        <f>IF(B25&lt;&gt;0,VLOOKUP(B25,'Liste des licenciés'!$B$2:$G$344,4,FALSE)," ")</f>
        <v xml:space="preserve"> </v>
      </c>
      <c r="F25" s="161" t="str">
        <f>IF(B25&lt;&gt;0,VLOOKUP(B25,'Liste des licenciés'!$B$2:$G$344,6,FALSE)," ")</f>
        <v xml:space="preserve"> </v>
      </c>
      <c r="G25" s="63"/>
      <c r="H25" s="73"/>
      <c r="I25" s="5"/>
      <c r="J25" s="5"/>
      <c r="K25" s="5"/>
      <c r="L25" s="4" t="b">
        <f>'Moustiques (calculs)'!R19</f>
        <v>0</v>
      </c>
      <c r="M25" s="7">
        <f>'Moustiques (calculs)'!T19</f>
        <v>0</v>
      </c>
      <c r="N25" s="63"/>
      <c r="O25" s="136"/>
      <c r="P25" s="34"/>
      <c r="Q25" s="5"/>
      <c r="R25" s="5"/>
      <c r="S25" s="7">
        <f>'Moustiques (calculs)'!AA19</f>
        <v>0</v>
      </c>
      <c r="T25" s="134"/>
      <c r="U25" s="38"/>
      <c r="V25" s="34"/>
      <c r="W25" s="5"/>
      <c r="X25" s="7">
        <f>'Moustiques (calculs)'!AF19</f>
        <v>0</v>
      </c>
      <c r="Y25" s="38"/>
      <c r="Z25" s="44"/>
      <c r="AA25" s="56"/>
      <c r="AB25" s="135"/>
      <c r="AC25" s="60"/>
      <c r="AD25" s="7" t="str">
        <f>'Moustiques (calculs)'!AU19</f>
        <v/>
      </c>
      <c r="AE25" s="7" t="str">
        <f>'Moustiques (calculs)'!AV19</f>
        <v/>
      </c>
      <c r="AF25" s="1">
        <v>11</v>
      </c>
      <c r="AG25" s="1">
        <v>10</v>
      </c>
      <c r="AH25" s="154" t="str">
        <f t="shared" si="0"/>
        <v xml:space="preserve"> </v>
      </c>
      <c r="AI25" s="110"/>
    </row>
    <row r="26" spans="1:35" ht="15" x14ac:dyDescent="0.25">
      <c r="A26" s="8"/>
      <c r="B26" s="31"/>
      <c r="C26" s="4" t="str">
        <f>IF(B26&lt;&gt;0,VLOOKUP(B26,'Liste des licenciés'!$B$2:$G$344,2,FALSE)," ")</f>
        <v xml:space="preserve"> </v>
      </c>
      <c r="D26" s="4" t="str">
        <f>IF(B26&lt;&gt;0,VLOOKUP(B26,'Liste des licenciés'!$B$2:$G$344,3,FALSE)," ")</f>
        <v xml:space="preserve"> </v>
      </c>
      <c r="E26" s="9" t="str">
        <f>IF(B26&lt;&gt;0,VLOOKUP(B26,'Liste des licenciés'!$B$2:$G$344,4,FALSE)," ")</f>
        <v xml:space="preserve"> </v>
      </c>
      <c r="F26" s="161" t="str">
        <f>IF(B26&lt;&gt;0,VLOOKUP(B26,'Liste des licenciés'!$B$2:$G$344,6,FALSE)," ")</f>
        <v xml:space="preserve"> </v>
      </c>
      <c r="G26" s="63"/>
      <c r="H26" s="73"/>
      <c r="I26" s="5"/>
      <c r="J26" s="5"/>
      <c r="K26" s="5"/>
      <c r="L26" s="4" t="b">
        <f>'Moustiques (calculs)'!R20</f>
        <v>0</v>
      </c>
      <c r="M26" s="7">
        <f>'Moustiques (calculs)'!T20</f>
        <v>0</v>
      </c>
      <c r="N26" s="63"/>
      <c r="O26" s="136"/>
      <c r="P26" s="34"/>
      <c r="Q26" s="5"/>
      <c r="R26" s="5"/>
      <c r="S26" s="7">
        <f>'Moustiques (calculs)'!AA20</f>
        <v>0</v>
      </c>
      <c r="T26" s="134"/>
      <c r="U26" s="38"/>
      <c r="V26" s="34"/>
      <c r="W26" s="5"/>
      <c r="X26" s="7">
        <f>'Moustiques (calculs)'!AF20</f>
        <v>0</v>
      </c>
      <c r="Y26" s="38"/>
      <c r="Z26" s="44"/>
      <c r="AA26" s="56"/>
      <c r="AB26" s="135"/>
      <c r="AC26" s="60"/>
      <c r="AD26" s="7" t="str">
        <f>'Moustiques (calculs)'!AU20</f>
        <v/>
      </c>
      <c r="AE26" s="7" t="str">
        <f>'Moustiques (calculs)'!AV20</f>
        <v/>
      </c>
      <c r="AF26" s="1">
        <v>12</v>
      </c>
      <c r="AG26" s="1">
        <v>10</v>
      </c>
      <c r="AH26" s="154" t="str">
        <f t="shared" si="0"/>
        <v xml:space="preserve"> </v>
      </c>
      <c r="AI26" s="110"/>
    </row>
    <row r="27" spans="1:35" ht="15" x14ac:dyDescent="0.25">
      <c r="A27" s="8"/>
      <c r="B27" s="31"/>
      <c r="C27" s="4" t="str">
        <f>IF(B27&lt;&gt;0,VLOOKUP(B27,'Liste des licenciés'!$B$2:$G$344,2,FALSE)," ")</f>
        <v xml:space="preserve"> </v>
      </c>
      <c r="D27" s="4" t="str">
        <f>IF(B27&lt;&gt;0,VLOOKUP(B27,'Liste des licenciés'!$B$2:$G$344,3,FALSE)," ")</f>
        <v xml:space="preserve"> </v>
      </c>
      <c r="E27" s="9" t="str">
        <f>IF(B27&lt;&gt;0,VLOOKUP(B27,'Liste des licenciés'!$B$2:$G$344,4,FALSE)," ")</f>
        <v xml:space="preserve"> </v>
      </c>
      <c r="F27" s="161" t="str">
        <f>IF(B27&lt;&gt;0,VLOOKUP(B27,'Liste des licenciés'!$B$2:$G$344,6,FALSE)," ")</f>
        <v xml:space="preserve"> </v>
      </c>
      <c r="G27" s="63"/>
      <c r="H27" s="73"/>
      <c r="I27" s="5"/>
      <c r="J27" s="5"/>
      <c r="K27" s="5"/>
      <c r="L27" s="4" t="b">
        <f>'Moustiques (calculs)'!R21</f>
        <v>0</v>
      </c>
      <c r="M27" s="7">
        <f>'Moustiques (calculs)'!T21</f>
        <v>0</v>
      </c>
      <c r="N27" s="63"/>
      <c r="O27" s="136"/>
      <c r="P27" s="34"/>
      <c r="Q27" s="5"/>
      <c r="R27" s="5"/>
      <c r="S27" s="7">
        <f>'Moustiques (calculs)'!AA21</f>
        <v>0</v>
      </c>
      <c r="T27" s="134"/>
      <c r="U27" s="38"/>
      <c r="V27" s="34"/>
      <c r="W27" s="5"/>
      <c r="X27" s="7">
        <f>'Moustiques (calculs)'!AF21</f>
        <v>0</v>
      </c>
      <c r="Y27" s="38"/>
      <c r="Z27" s="44"/>
      <c r="AA27" s="56"/>
      <c r="AB27" s="135"/>
      <c r="AC27" s="60"/>
      <c r="AD27" s="7" t="str">
        <f>'Moustiques (calculs)'!AU21</f>
        <v/>
      </c>
      <c r="AE27" s="7" t="str">
        <f>'Moustiques (calculs)'!AV21</f>
        <v/>
      </c>
      <c r="AF27" s="1">
        <v>13</v>
      </c>
      <c r="AG27" s="1">
        <v>10</v>
      </c>
      <c r="AH27" s="154" t="str">
        <f t="shared" si="0"/>
        <v xml:space="preserve"> </v>
      </c>
      <c r="AI27" s="110"/>
    </row>
    <row r="28" spans="1:35" ht="15" x14ac:dyDescent="0.25">
      <c r="A28" s="8"/>
      <c r="B28" s="31"/>
      <c r="C28" s="4" t="str">
        <f>IF(B28&lt;&gt;0,VLOOKUP(B28,'Liste des licenciés'!$B$2:$G$344,2,FALSE)," ")</f>
        <v xml:space="preserve"> </v>
      </c>
      <c r="D28" s="4" t="str">
        <f>IF(B28&lt;&gt;0,VLOOKUP(B28,'Liste des licenciés'!$B$2:$G$344,3,FALSE)," ")</f>
        <v xml:space="preserve"> </v>
      </c>
      <c r="E28" s="9" t="str">
        <f>IF(B28&lt;&gt;0,VLOOKUP(B28,'Liste des licenciés'!$B$2:$G$344,4,FALSE)," ")</f>
        <v xml:space="preserve"> </v>
      </c>
      <c r="F28" s="161" t="str">
        <f>IF(B28&lt;&gt;0,VLOOKUP(B28,'Liste des licenciés'!$B$2:$G$344,6,FALSE)," ")</f>
        <v xml:space="preserve"> </v>
      </c>
      <c r="G28" s="63"/>
      <c r="H28" s="73"/>
      <c r="I28" s="5"/>
      <c r="J28" s="5"/>
      <c r="K28" s="5"/>
      <c r="L28" s="4" t="b">
        <f>'Moustiques (calculs)'!R22</f>
        <v>0</v>
      </c>
      <c r="M28" s="7">
        <f>'Moustiques (calculs)'!T22</f>
        <v>0</v>
      </c>
      <c r="N28" s="63"/>
      <c r="O28" s="136"/>
      <c r="P28" s="34"/>
      <c r="Q28" s="5"/>
      <c r="R28" s="5"/>
      <c r="S28" s="7">
        <f>'Moustiques (calculs)'!AA22</f>
        <v>0</v>
      </c>
      <c r="T28" s="134"/>
      <c r="U28" s="38"/>
      <c r="V28" s="34"/>
      <c r="W28" s="5"/>
      <c r="X28" s="7">
        <f>'Moustiques (calculs)'!AF22</f>
        <v>0</v>
      </c>
      <c r="Y28" s="38"/>
      <c r="Z28" s="44"/>
      <c r="AA28" s="56"/>
      <c r="AB28" s="135"/>
      <c r="AC28" s="60"/>
      <c r="AD28" s="7" t="str">
        <f>'Moustiques (calculs)'!AU22</f>
        <v/>
      </c>
      <c r="AE28" s="7" t="str">
        <f>'Moustiques (calculs)'!AV22</f>
        <v/>
      </c>
      <c r="AF28" s="1">
        <v>14</v>
      </c>
      <c r="AG28" s="1">
        <v>10</v>
      </c>
      <c r="AH28" s="154" t="str">
        <f t="shared" si="0"/>
        <v xml:space="preserve"> </v>
      </c>
      <c r="AI28" s="110"/>
    </row>
    <row r="29" spans="1:35" ht="15" x14ac:dyDescent="0.25">
      <c r="A29" s="8"/>
      <c r="B29" s="31"/>
      <c r="C29" s="4" t="str">
        <f>IF(B29&lt;&gt;0,VLOOKUP(B29,'Liste des licenciés'!$B$2:$G$344,2,FALSE)," ")</f>
        <v xml:space="preserve"> </v>
      </c>
      <c r="D29" s="4" t="str">
        <f>IF(B29&lt;&gt;0,VLOOKUP(B29,'Liste des licenciés'!$B$2:$G$344,3,FALSE)," ")</f>
        <v xml:space="preserve"> </v>
      </c>
      <c r="E29" s="9" t="str">
        <f>IF(B29&lt;&gt;0,VLOOKUP(B29,'Liste des licenciés'!$B$2:$G$344,4,FALSE)," ")</f>
        <v xml:space="preserve"> </v>
      </c>
      <c r="F29" s="161" t="str">
        <f>IF(B29&lt;&gt;0,VLOOKUP(B29,'Liste des licenciés'!$B$2:$G$344,6,FALSE)," ")</f>
        <v xml:space="preserve"> </v>
      </c>
      <c r="G29" s="63"/>
      <c r="H29" s="73"/>
      <c r="I29" s="5"/>
      <c r="J29" s="5"/>
      <c r="K29" s="5"/>
      <c r="L29" s="4" t="b">
        <f>'Moustiques (calculs)'!R23</f>
        <v>0</v>
      </c>
      <c r="M29" s="7">
        <f>'Moustiques (calculs)'!T23</f>
        <v>0</v>
      </c>
      <c r="N29" s="63"/>
      <c r="O29" s="136"/>
      <c r="P29" s="34"/>
      <c r="Q29" s="5"/>
      <c r="R29" s="5"/>
      <c r="S29" s="7">
        <f>'Moustiques (calculs)'!AA23</f>
        <v>0</v>
      </c>
      <c r="T29" s="134"/>
      <c r="U29" s="38"/>
      <c r="V29" s="34"/>
      <c r="W29" s="5"/>
      <c r="X29" s="7">
        <f>'Moustiques (calculs)'!AF23</f>
        <v>0</v>
      </c>
      <c r="Y29" s="38"/>
      <c r="Z29" s="44"/>
      <c r="AA29" s="56"/>
      <c r="AB29" s="135"/>
      <c r="AC29" s="60"/>
      <c r="AD29" s="7" t="str">
        <f>'Moustiques (calculs)'!AU23</f>
        <v/>
      </c>
      <c r="AE29" s="7" t="str">
        <f>'Moustiques (calculs)'!AV23</f>
        <v/>
      </c>
      <c r="AF29" s="1">
        <v>15</v>
      </c>
      <c r="AG29" s="1">
        <v>10</v>
      </c>
      <c r="AH29" s="154" t="str">
        <f t="shared" si="0"/>
        <v xml:space="preserve"> </v>
      </c>
      <c r="AI29" s="110"/>
    </row>
    <row r="30" spans="1:35" ht="15" x14ac:dyDescent="0.25">
      <c r="A30" s="8"/>
      <c r="B30" s="31"/>
      <c r="C30" s="4" t="str">
        <f>IF(B30&lt;&gt;0,VLOOKUP(B30,'Liste des licenciés'!$B$2:$G$344,2,FALSE)," ")</f>
        <v xml:space="preserve"> </v>
      </c>
      <c r="D30" s="4" t="str">
        <f>IF(B30&lt;&gt;0,VLOOKUP(B30,'Liste des licenciés'!$B$2:$G$344,3,FALSE)," ")</f>
        <v xml:space="preserve"> </v>
      </c>
      <c r="E30" s="9" t="str">
        <f>IF(B30&lt;&gt;0,VLOOKUP(B30,'Liste des licenciés'!$B$2:$G$344,4,FALSE)," ")</f>
        <v xml:space="preserve"> </v>
      </c>
      <c r="F30" s="161" t="str">
        <f>IF(B30&lt;&gt;0,VLOOKUP(B30,'Liste des licenciés'!$B$2:$G$344,6,FALSE)," ")</f>
        <v xml:space="preserve"> </v>
      </c>
      <c r="G30" s="63"/>
      <c r="H30" s="73"/>
      <c r="I30" s="5"/>
      <c r="J30" s="5"/>
      <c r="K30" s="5"/>
      <c r="L30" s="4" t="b">
        <f>'Moustiques (calculs)'!R24</f>
        <v>0</v>
      </c>
      <c r="M30" s="7">
        <f>'Moustiques (calculs)'!T24</f>
        <v>0</v>
      </c>
      <c r="N30" s="63"/>
      <c r="O30" s="136"/>
      <c r="P30" s="34"/>
      <c r="Q30" s="5"/>
      <c r="R30" s="5"/>
      <c r="S30" s="7">
        <f>'Moustiques (calculs)'!AA24</f>
        <v>0</v>
      </c>
      <c r="T30" s="134"/>
      <c r="U30" s="38"/>
      <c r="V30" s="34"/>
      <c r="W30" s="5"/>
      <c r="X30" s="7">
        <f>'Moustiques (calculs)'!AF24</f>
        <v>0</v>
      </c>
      <c r="Y30" s="38"/>
      <c r="Z30" s="44"/>
      <c r="AA30" s="56"/>
      <c r="AB30" s="135"/>
      <c r="AC30" s="60"/>
      <c r="AD30" s="7" t="str">
        <f>'Moustiques (calculs)'!AU24</f>
        <v/>
      </c>
      <c r="AE30" s="7" t="str">
        <f>'Moustiques (calculs)'!AV24</f>
        <v/>
      </c>
      <c r="AF30" s="1">
        <v>16</v>
      </c>
      <c r="AG30" s="1">
        <v>10</v>
      </c>
      <c r="AH30" s="154" t="str">
        <f t="shared" si="0"/>
        <v xml:space="preserve"> </v>
      </c>
      <c r="AI30" s="110"/>
    </row>
    <row r="31" spans="1:35" ht="15" x14ac:dyDescent="0.25">
      <c r="A31" s="8"/>
      <c r="B31" s="31"/>
      <c r="C31" s="4" t="str">
        <f>IF(B31&lt;&gt;0,VLOOKUP(B31,'Liste des licenciés'!$B$2:$G$344,2,FALSE)," ")</f>
        <v xml:space="preserve"> </v>
      </c>
      <c r="D31" s="4" t="str">
        <f>IF(B31&lt;&gt;0,VLOOKUP(B31,'Liste des licenciés'!$B$2:$G$344,3,FALSE)," ")</f>
        <v xml:space="preserve"> </v>
      </c>
      <c r="E31" s="9" t="str">
        <f>IF(B31&lt;&gt;0,VLOOKUP(B31,'Liste des licenciés'!$B$2:$G$344,4,FALSE)," ")</f>
        <v xml:space="preserve"> </v>
      </c>
      <c r="F31" s="161" t="str">
        <f>IF(B31&lt;&gt;0,VLOOKUP(B31,'Liste des licenciés'!$B$2:$G$344,6,FALSE)," ")</f>
        <v xml:space="preserve"> </v>
      </c>
      <c r="G31" s="63"/>
      <c r="H31" s="73"/>
      <c r="I31" s="5"/>
      <c r="J31" s="5"/>
      <c r="K31" s="5"/>
      <c r="L31" s="4" t="b">
        <f>'Moustiques (calculs)'!R25</f>
        <v>0</v>
      </c>
      <c r="M31" s="7">
        <f>'Moustiques (calculs)'!T25</f>
        <v>0</v>
      </c>
      <c r="N31" s="63"/>
      <c r="O31" s="136"/>
      <c r="P31" s="34"/>
      <c r="Q31" s="5"/>
      <c r="R31" s="5"/>
      <c r="S31" s="7">
        <f>'Moustiques (calculs)'!AA25</f>
        <v>0</v>
      </c>
      <c r="T31" s="134"/>
      <c r="U31" s="38"/>
      <c r="V31" s="34"/>
      <c r="W31" s="5"/>
      <c r="X31" s="7">
        <f>'Moustiques (calculs)'!AF25</f>
        <v>0</v>
      </c>
      <c r="Y31" s="38"/>
      <c r="Z31" s="44"/>
      <c r="AA31" s="56"/>
      <c r="AB31" s="135"/>
      <c r="AC31" s="60"/>
      <c r="AD31" s="7" t="str">
        <f>'Moustiques (calculs)'!AU25</f>
        <v/>
      </c>
      <c r="AE31" s="7" t="str">
        <f>'Moustiques (calculs)'!AV25</f>
        <v/>
      </c>
      <c r="AF31" s="1">
        <v>17</v>
      </c>
      <c r="AG31" s="1">
        <v>10</v>
      </c>
      <c r="AH31" s="154" t="str">
        <f t="shared" si="0"/>
        <v xml:space="preserve"> </v>
      </c>
      <c r="AI31" s="110"/>
    </row>
    <row r="32" spans="1:35" ht="15" x14ac:dyDescent="0.25">
      <c r="A32" s="8"/>
      <c r="B32" s="31"/>
      <c r="C32" s="4" t="str">
        <f>IF(B32&lt;&gt;0,VLOOKUP(B32,'Liste des licenciés'!$B$2:$G$344,2,FALSE)," ")</f>
        <v xml:space="preserve"> </v>
      </c>
      <c r="D32" s="4" t="str">
        <f>IF(B32&lt;&gt;0,VLOOKUP(B32,'Liste des licenciés'!$B$2:$G$344,3,FALSE)," ")</f>
        <v xml:space="preserve"> </v>
      </c>
      <c r="E32" s="9" t="str">
        <f>IF(B32&lt;&gt;0,VLOOKUP(B32,'Liste des licenciés'!$B$2:$G$344,4,FALSE)," ")</f>
        <v xml:space="preserve"> </v>
      </c>
      <c r="F32" s="161" t="str">
        <f>IF(B32&lt;&gt;0,VLOOKUP(B32,'Liste des licenciés'!$B$2:$G$344,6,FALSE)," ")</f>
        <v xml:space="preserve"> </v>
      </c>
      <c r="G32" s="63"/>
      <c r="H32" s="73"/>
      <c r="I32" s="5"/>
      <c r="J32" s="5"/>
      <c r="K32" s="5"/>
      <c r="L32" s="4" t="b">
        <f>'Moustiques (calculs)'!R26</f>
        <v>0</v>
      </c>
      <c r="M32" s="7">
        <f>'Moustiques (calculs)'!T26</f>
        <v>0</v>
      </c>
      <c r="N32" s="63"/>
      <c r="O32" s="136"/>
      <c r="P32" s="34"/>
      <c r="Q32" s="5"/>
      <c r="R32" s="5"/>
      <c r="S32" s="7">
        <f>'Moustiques (calculs)'!AA26</f>
        <v>0</v>
      </c>
      <c r="T32" s="134"/>
      <c r="U32" s="38"/>
      <c r="V32" s="34"/>
      <c r="W32" s="5"/>
      <c r="X32" s="7">
        <f>'Moustiques (calculs)'!AF26</f>
        <v>0</v>
      </c>
      <c r="Y32" s="38"/>
      <c r="Z32" s="44"/>
      <c r="AA32" s="56"/>
      <c r="AB32" s="135"/>
      <c r="AC32" s="60"/>
      <c r="AD32" s="7" t="str">
        <f>'Moustiques (calculs)'!AU26</f>
        <v/>
      </c>
      <c r="AE32" s="7" t="str">
        <f>'Moustiques (calculs)'!AV26</f>
        <v/>
      </c>
      <c r="AF32" s="1">
        <v>18</v>
      </c>
      <c r="AG32" s="1">
        <v>10</v>
      </c>
      <c r="AH32" s="154" t="str">
        <f t="shared" si="0"/>
        <v xml:space="preserve"> </v>
      </c>
      <c r="AI32" s="110"/>
    </row>
    <row r="33" spans="1:35" ht="15" x14ac:dyDescent="0.25">
      <c r="A33" s="8"/>
      <c r="B33" s="31"/>
      <c r="C33" s="4" t="str">
        <f>IF(B33&lt;&gt;0,VLOOKUP(B33,'Liste des licenciés'!$B$2:$G$344,2,FALSE)," ")</f>
        <v xml:space="preserve"> </v>
      </c>
      <c r="D33" s="4" t="str">
        <f>IF(B33&lt;&gt;0,VLOOKUP(B33,'Liste des licenciés'!$B$2:$G$344,3,FALSE)," ")</f>
        <v xml:space="preserve"> </v>
      </c>
      <c r="E33" s="9" t="str">
        <f>IF(B33&lt;&gt;0,VLOOKUP(B33,'Liste des licenciés'!$B$2:$G$344,4,FALSE)," ")</f>
        <v xml:space="preserve"> </v>
      </c>
      <c r="F33" s="161" t="str">
        <f>IF(B33&lt;&gt;0,VLOOKUP(B33,'Liste des licenciés'!$B$2:$G$344,6,FALSE)," ")</f>
        <v xml:space="preserve"> </v>
      </c>
      <c r="G33" s="63"/>
      <c r="H33" s="73"/>
      <c r="I33" s="5"/>
      <c r="J33" s="5"/>
      <c r="K33" s="5"/>
      <c r="L33" s="4" t="b">
        <f>'Moustiques (calculs)'!R27</f>
        <v>0</v>
      </c>
      <c r="M33" s="7">
        <f>'Moustiques (calculs)'!T27</f>
        <v>0</v>
      </c>
      <c r="N33" s="63"/>
      <c r="O33" s="136"/>
      <c r="P33" s="34"/>
      <c r="Q33" s="5"/>
      <c r="R33" s="5"/>
      <c r="S33" s="7">
        <f>'Moustiques (calculs)'!AA27</f>
        <v>0</v>
      </c>
      <c r="T33" s="134"/>
      <c r="U33" s="38"/>
      <c r="V33" s="34"/>
      <c r="W33" s="5"/>
      <c r="X33" s="7">
        <f>'Moustiques (calculs)'!AF27</f>
        <v>0</v>
      </c>
      <c r="Y33" s="38"/>
      <c r="Z33" s="44"/>
      <c r="AA33" s="56"/>
      <c r="AB33" s="135"/>
      <c r="AC33" s="60"/>
      <c r="AD33" s="7" t="str">
        <f>'Moustiques (calculs)'!AU27</f>
        <v/>
      </c>
      <c r="AE33" s="7" t="str">
        <f>'Moustiques (calculs)'!AV27</f>
        <v/>
      </c>
      <c r="AF33" s="1">
        <v>19</v>
      </c>
      <c r="AG33" s="1">
        <v>10</v>
      </c>
      <c r="AH33" s="154" t="str">
        <f t="shared" si="0"/>
        <v xml:space="preserve"> </v>
      </c>
      <c r="AI33" s="110"/>
    </row>
    <row r="34" spans="1:35" ht="15" x14ac:dyDescent="0.25">
      <c r="A34" s="8"/>
      <c r="B34" s="31"/>
      <c r="C34" s="4" t="str">
        <f>IF(B34&lt;&gt;0,VLOOKUP(B34,'Liste des licenciés'!$B$2:$G$344,2,FALSE)," ")</f>
        <v xml:space="preserve"> </v>
      </c>
      <c r="D34" s="4" t="str">
        <f>IF(B34&lt;&gt;0,VLOOKUP(B34,'Liste des licenciés'!$B$2:$G$344,3,FALSE)," ")</f>
        <v xml:space="preserve"> </v>
      </c>
      <c r="E34" s="9" t="str">
        <f>IF(B34&lt;&gt;0,VLOOKUP(B34,'Liste des licenciés'!$B$2:$G$344,4,FALSE)," ")</f>
        <v xml:space="preserve"> </v>
      </c>
      <c r="F34" s="161" t="str">
        <f>IF(B34&lt;&gt;0,VLOOKUP(B34,'Liste des licenciés'!$B$2:$G$344,6,FALSE)," ")</f>
        <v xml:space="preserve"> </v>
      </c>
      <c r="G34" s="63"/>
      <c r="H34" s="73"/>
      <c r="I34" s="5"/>
      <c r="J34" s="5"/>
      <c r="K34" s="5"/>
      <c r="L34" s="4" t="b">
        <f>'Moustiques (calculs)'!R28</f>
        <v>0</v>
      </c>
      <c r="M34" s="7">
        <f>'Moustiques (calculs)'!T28</f>
        <v>0</v>
      </c>
      <c r="N34" s="63"/>
      <c r="O34" s="136"/>
      <c r="P34" s="34"/>
      <c r="Q34" s="5"/>
      <c r="R34" s="5"/>
      <c r="S34" s="7">
        <f>'Moustiques (calculs)'!AA28</f>
        <v>0</v>
      </c>
      <c r="T34" s="134"/>
      <c r="U34" s="38"/>
      <c r="V34" s="34"/>
      <c r="W34" s="5"/>
      <c r="X34" s="7">
        <f>'Moustiques (calculs)'!AF28</f>
        <v>0</v>
      </c>
      <c r="Y34" s="38"/>
      <c r="Z34" s="44"/>
      <c r="AA34" s="56"/>
      <c r="AB34" s="135"/>
      <c r="AC34" s="60"/>
      <c r="AD34" s="7" t="str">
        <f>'Moustiques (calculs)'!AU28</f>
        <v/>
      </c>
      <c r="AE34" s="7" t="str">
        <f>'Moustiques (calculs)'!AV28</f>
        <v/>
      </c>
      <c r="AF34" s="1">
        <v>20</v>
      </c>
      <c r="AG34" s="1">
        <v>10</v>
      </c>
      <c r="AH34" s="154" t="str">
        <f t="shared" si="0"/>
        <v xml:space="preserve"> </v>
      </c>
      <c r="AI34" s="110"/>
    </row>
    <row r="35" spans="1:35" ht="15" x14ac:dyDescent="0.25">
      <c r="A35" s="8"/>
      <c r="B35" s="31"/>
      <c r="C35" s="4" t="str">
        <f>IF(B35&lt;&gt;0,VLOOKUP(B35,'Liste des licenciés'!$B$2:$G$344,2,FALSE)," ")</f>
        <v xml:space="preserve"> </v>
      </c>
      <c r="D35" s="4" t="str">
        <f>IF(B35&lt;&gt;0,VLOOKUP(B35,'Liste des licenciés'!$B$2:$G$344,3,FALSE)," ")</f>
        <v xml:space="preserve"> </v>
      </c>
      <c r="E35" s="9" t="str">
        <f>IF(B35&lt;&gt;0,VLOOKUP(B35,'Liste des licenciés'!$B$2:$G$344,4,FALSE)," ")</f>
        <v xml:space="preserve"> </v>
      </c>
      <c r="F35" s="161" t="str">
        <f>IF(B35&lt;&gt;0,VLOOKUP(B35,'Liste des licenciés'!$B$2:$G$344,6,FALSE)," ")</f>
        <v xml:space="preserve"> </v>
      </c>
      <c r="G35" s="63"/>
      <c r="H35" s="73"/>
      <c r="I35" s="5"/>
      <c r="J35" s="5"/>
      <c r="K35" s="5"/>
      <c r="L35" s="4" t="b">
        <f>'Moustiques (calculs)'!R29</f>
        <v>0</v>
      </c>
      <c r="M35" s="7">
        <f>'Moustiques (calculs)'!T29</f>
        <v>0</v>
      </c>
      <c r="N35" s="63"/>
      <c r="O35" s="136"/>
      <c r="P35" s="34"/>
      <c r="Q35" s="5"/>
      <c r="R35" s="5"/>
      <c r="S35" s="7">
        <f>'Moustiques (calculs)'!AA29</f>
        <v>0</v>
      </c>
      <c r="T35" s="134"/>
      <c r="U35" s="38"/>
      <c r="V35" s="34"/>
      <c r="W35" s="5"/>
      <c r="X35" s="7">
        <f>'Moustiques (calculs)'!AF29</f>
        <v>0</v>
      </c>
      <c r="Y35" s="38"/>
      <c r="Z35" s="44"/>
      <c r="AA35" s="56"/>
      <c r="AB35" s="135"/>
      <c r="AC35" s="60"/>
      <c r="AD35" s="7" t="str">
        <f>'Moustiques (calculs)'!AU29</f>
        <v/>
      </c>
      <c r="AE35" s="7" t="str">
        <f>'Moustiques (calculs)'!AV29</f>
        <v/>
      </c>
      <c r="AF35" s="1">
        <v>21</v>
      </c>
      <c r="AG35" s="1">
        <v>10</v>
      </c>
      <c r="AH35" s="154" t="str">
        <f t="shared" si="0"/>
        <v xml:space="preserve"> </v>
      </c>
      <c r="AI35" s="110"/>
    </row>
    <row r="36" spans="1:35" ht="15" x14ac:dyDescent="0.25">
      <c r="A36" s="8"/>
      <c r="B36" s="31"/>
      <c r="C36" s="4" t="str">
        <f>IF(B36&lt;&gt;0,VLOOKUP(B36,'Liste des licenciés'!$B$2:$G$344,2,FALSE)," ")</f>
        <v xml:space="preserve"> </v>
      </c>
      <c r="D36" s="4" t="str">
        <f>IF(B36&lt;&gt;0,VLOOKUP(B36,'Liste des licenciés'!$B$2:$G$344,3,FALSE)," ")</f>
        <v xml:space="preserve"> </v>
      </c>
      <c r="E36" s="9" t="str">
        <f>IF(B36&lt;&gt;0,VLOOKUP(B36,'Liste des licenciés'!$B$2:$G$344,4,FALSE)," ")</f>
        <v xml:space="preserve"> </v>
      </c>
      <c r="F36" s="161" t="str">
        <f>IF(B36&lt;&gt;0,VLOOKUP(B36,'Liste des licenciés'!$B$2:$G$344,6,FALSE)," ")</f>
        <v xml:space="preserve"> </v>
      </c>
      <c r="G36" s="63"/>
      <c r="H36" s="73"/>
      <c r="I36" s="5"/>
      <c r="J36" s="5"/>
      <c r="K36" s="5"/>
      <c r="L36" s="4" t="b">
        <f>'Moustiques (calculs)'!R30</f>
        <v>0</v>
      </c>
      <c r="M36" s="7">
        <f>'Moustiques (calculs)'!T30</f>
        <v>0</v>
      </c>
      <c r="N36" s="63"/>
      <c r="O36" s="136"/>
      <c r="P36" s="34"/>
      <c r="Q36" s="5"/>
      <c r="R36" s="5"/>
      <c r="S36" s="7">
        <f>'Moustiques (calculs)'!AA30</f>
        <v>0</v>
      </c>
      <c r="T36" s="134"/>
      <c r="U36" s="38"/>
      <c r="V36" s="34"/>
      <c r="W36" s="5"/>
      <c r="X36" s="7">
        <f>'Moustiques (calculs)'!AF30</f>
        <v>0</v>
      </c>
      <c r="Y36" s="38"/>
      <c r="Z36" s="44"/>
      <c r="AA36" s="56"/>
      <c r="AB36" s="135"/>
      <c r="AC36" s="60"/>
      <c r="AD36" s="7" t="str">
        <f>'Moustiques (calculs)'!AU30</f>
        <v/>
      </c>
      <c r="AE36" s="7" t="str">
        <f>'Moustiques (calculs)'!AV30</f>
        <v/>
      </c>
      <c r="AF36" s="1">
        <v>22</v>
      </c>
      <c r="AG36" s="1">
        <v>10</v>
      </c>
      <c r="AH36" s="154" t="str">
        <f t="shared" si="0"/>
        <v xml:space="preserve"> </v>
      </c>
      <c r="AI36" s="110"/>
    </row>
    <row r="37" spans="1:35" ht="15" x14ac:dyDescent="0.25">
      <c r="A37" s="8"/>
      <c r="B37" s="31"/>
      <c r="C37" s="4" t="str">
        <f>IF(B37&lt;&gt;0,VLOOKUP(B37,'Liste des licenciés'!$B$2:$G$344,2,FALSE)," ")</f>
        <v xml:space="preserve"> </v>
      </c>
      <c r="D37" s="4" t="str">
        <f>IF(B37&lt;&gt;0,VLOOKUP(B37,'Liste des licenciés'!$B$2:$G$344,3,FALSE)," ")</f>
        <v xml:space="preserve"> </v>
      </c>
      <c r="E37" s="9" t="str">
        <f>IF(B37&lt;&gt;0,VLOOKUP(B37,'Liste des licenciés'!$B$2:$G$344,4,FALSE)," ")</f>
        <v xml:space="preserve"> </v>
      </c>
      <c r="F37" s="161" t="str">
        <f>IF(B37&lt;&gt;0,VLOOKUP(B37,'Liste des licenciés'!$B$2:$G$344,6,FALSE)," ")</f>
        <v xml:space="preserve"> </v>
      </c>
      <c r="G37" s="63"/>
      <c r="H37" s="73"/>
      <c r="I37" s="5"/>
      <c r="J37" s="5"/>
      <c r="K37" s="5"/>
      <c r="L37" s="4" t="b">
        <f>'Moustiques (calculs)'!R31</f>
        <v>0</v>
      </c>
      <c r="M37" s="7">
        <f>'Moustiques (calculs)'!T31</f>
        <v>0</v>
      </c>
      <c r="N37" s="63"/>
      <c r="O37" s="136"/>
      <c r="P37" s="34"/>
      <c r="Q37" s="5"/>
      <c r="R37" s="5"/>
      <c r="S37" s="7">
        <f>'Moustiques (calculs)'!AA31</f>
        <v>0</v>
      </c>
      <c r="T37" s="134"/>
      <c r="U37" s="38"/>
      <c r="V37" s="34"/>
      <c r="W37" s="5"/>
      <c r="X37" s="7">
        <f>'Moustiques (calculs)'!AF31</f>
        <v>0</v>
      </c>
      <c r="Y37" s="38"/>
      <c r="Z37" s="44"/>
      <c r="AA37" s="56"/>
      <c r="AB37" s="135"/>
      <c r="AC37" s="60"/>
      <c r="AD37" s="7" t="str">
        <f>'Moustiques (calculs)'!AU31</f>
        <v/>
      </c>
      <c r="AE37" s="7" t="str">
        <f>'Moustiques (calculs)'!AV31</f>
        <v/>
      </c>
      <c r="AF37" s="1">
        <v>23</v>
      </c>
      <c r="AG37" s="1">
        <v>10</v>
      </c>
      <c r="AH37" s="154" t="str">
        <f t="shared" si="0"/>
        <v xml:space="preserve"> </v>
      </c>
      <c r="AI37" s="110"/>
    </row>
    <row r="38" spans="1:35" ht="15" x14ac:dyDescent="0.25">
      <c r="A38" s="8"/>
      <c r="B38" s="31"/>
      <c r="C38" s="4" t="str">
        <f>IF(B38&lt;&gt;0,VLOOKUP(B38,'Liste des licenciés'!$B$2:$G$344,2,FALSE)," ")</f>
        <v xml:space="preserve"> </v>
      </c>
      <c r="D38" s="4" t="str">
        <f>IF(B38&lt;&gt;0,VLOOKUP(B38,'Liste des licenciés'!$B$2:$G$344,3,FALSE)," ")</f>
        <v xml:space="preserve"> </v>
      </c>
      <c r="E38" s="9" t="str">
        <f>IF(B38&lt;&gt;0,VLOOKUP(B38,'Liste des licenciés'!$B$2:$G$344,4,FALSE)," ")</f>
        <v xml:space="preserve"> </v>
      </c>
      <c r="F38" s="161" t="str">
        <f>IF(B38&lt;&gt;0,VLOOKUP(B38,'Liste des licenciés'!$B$2:$G$344,6,FALSE)," ")</f>
        <v xml:space="preserve"> </v>
      </c>
      <c r="G38" s="63"/>
      <c r="H38" s="73"/>
      <c r="I38" s="5"/>
      <c r="J38" s="5"/>
      <c r="K38" s="5"/>
      <c r="L38" s="4" t="b">
        <f>'Moustiques (calculs)'!R32</f>
        <v>0</v>
      </c>
      <c r="M38" s="7">
        <f>'Moustiques (calculs)'!T32</f>
        <v>0</v>
      </c>
      <c r="N38" s="63"/>
      <c r="O38" s="136"/>
      <c r="P38" s="34"/>
      <c r="Q38" s="5"/>
      <c r="R38" s="5"/>
      <c r="S38" s="7">
        <f>'Moustiques (calculs)'!AA32</f>
        <v>0</v>
      </c>
      <c r="T38" s="134"/>
      <c r="U38" s="38"/>
      <c r="V38" s="34"/>
      <c r="W38" s="5"/>
      <c r="X38" s="7">
        <f>'Moustiques (calculs)'!AF32</f>
        <v>0</v>
      </c>
      <c r="Y38" s="38"/>
      <c r="Z38" s="44"/>
      <c r="AA38" s="56"/>
      <c r="AB38" s="135"/>
      <c r="AC38" s="60"/>
      <c r="AD38" s="7" t="str">
        <f>'Moustiques (calculs)'!AU32</f>
        <v/>
      </c>
      <c r="AE38" s="7" t="str">
        <f>'Moustiques (calculs)'!AV32</f>
        <v/>
      </c>
      <c r="AF38" s="1">
        <v>24</v>
      </c>
      <c r="AG38" s="1">
        <v>10</v>
      </c>
      <c r="AH38" s="154" t="str">
        <f t="shared" si="0"/>
        <v xml:space="preserve"> </v>
      </c>
      <c r="AI38" s="110"/>
    </row>
    <row r="39" spans="1:35" ht="15" x14ac:dyDescent="0.25">
      <c r="A39" s="8"/>
      <c r="B39" s="31"/>
      <c r="C39" s="4" t="str">
        <f>IF(B39&lt;&gt;0,VLOOKUP(B39,'Liste des licenciés'!$B$2:$G$344,2,FALSE)," ")</f>
        <v xml:space="preserve"> </v>
      </c>
      <c r="D39" s="4" t="str">
        <f>IF(B39&lt;&gt;0,VLOOKUP(B39,'Liste des licenciés'!$B$2:$G$344,3,FALSE)," ")</f>
        <v xml:space="preserve"> </v>
      </c>
      <c r="E39" s="9" t="str">
        <f>IF(B39&lt;&gt;0,VLOOKUP(B39,'Liste des licenciés'!$B$2:$G$344,4,FALSE)," ")</f>
        <v xml:space="preserve"> </v>
      </c>
      <c r="F39" s="161" t="str">
        <f>IF(B39&lt;&gt;0,VLOOKUP(B39,'Liste des licenciés'!$B$2:$G$344,6,FALSE)," ")</f>
        <v xml:space="preserve"> </v>
      </c>
      <c r="G39" s="63"/>
      <c r="H39" s="73"/>
      <c r="I39" s="5"/>
      <c r="J39" s="5"/>
      <c r="K39" s="5"/>
      <c r="L39" s="4" t="b">
        <f>'Moustiques (calculs)'!R33</f>
        <v>0</v>
      </c>
      <c r="M39" s="7">
        <f>'Moustiques (calculs)'!T33</f>
        <v>0</v>
      </c>
      <c r="N39" s="63"/>
      <c r="O39" s="136"/>
      <c r="P39" s="34"/>
      <c r="Q39" s="5"/>
      <c r="R39" s="5"/>
      <c r="S39" s="7">
        <f>'Moustiques (calculs)'!AA33</f>
        <v>0</v>
      </c>
      <c r="T39" s="134"/>
      <c r="U39" s="38"/>
      <c r="V39" s="34"/>
      <c r="W39" s="5"/>
      <c r="X39" s="7">
        <f>'Moustiques (calculs)'!AF33</f>
        <v>0</v>
      </c>
      <c r="Y39" s="38"/>
      <c r="Z39" s="44"/>
      <c r="AA39" s="56"/>
      <c r="AB39" s="135"/>
      <c r="AC39" s="60"/>
      <c r="AD39" s="7" t="str">
        <f>'Moustiques (calculs)'!AU33</f>
        <v/>
      </c>
      <c r="AE39" s="7" t="str">
        <f>'Moustiques (calculs)'!AV33</f>
        <v/>
      </c>
      <c r="AF39" s="1">
        <v>25</v>
      </c>
      <c r="AG39" s="1">
        <v>10</v>
      </c>
      <c r="AH39" s="154" t="str">
        <f t="shared" si="0"/>
        <v xml:space="preserve"> </v>
      </c>
      <c r="AI39" s="110"/>
    </row>
    <row r="40" spans="1:35" ht="15" x14ac:dyDescent="0.25">
      <c r="A40" s="8"/>
      <c r="B40" s="31"/>
      <c r="C40" s="4" t="str">
        <f>IF(B40&lt;&gt;0,VLOOKUP(B40,'Liste des licenciés'!$B$2:$G$344,2,FALSE)," ")</f>
        <v xml:space="preserve"> </v>
      </c>
      <c r="D40" s="4" t="str">
        <f>IF(B40&lt;&gt;0,VLOOKUP(B40,'Liste des licenciés'!$B$2:$G$344,3,FALSE)," ")</f>
        <v xml:space="preserve"> </v>
      </c>
      <c r="E40" s="9" t="str">
        <f>IF(B40&lt;&gt;0,VLOOKUP(B40,'Liste des licenciés'!$B$2:$G$344,4,FALSE)," ")</f>
        <v xml:space="preserve"> </v>
      </c>
      <c r="F40" s="161" t="str">
        <f>IF(B40&lt;&gt;0,VLOOKUP(B40,'Liste des licenciés'!$B$2:$G$344,6,FALSE)," ")</f>
        <v xml:space="preserve"> </v>
      </c>
      <c r="G40" s="63"/>
      <c r="H40" s="73"/>
      <c r="I40" s="5"/>
      <c r="J40" s="5"/>
      <c r="K40" s="5"/>
      <c r="L40" s="4" t="b">
        <f>'Moustiques (calculs)'!R34</f>
        <v>0</v>
      </c>
      <c r="M40" s="7">
        <f>'Moustiques (calculs)'!T34</f>
        <v>0</v>
      </c>
      <c r="N40" s="63"/>
      <c r="O40" s="136"/>
      <c r="P40" s="34"/>
      <c r="Q40" s="5"/>
      <c r="R40" s="5"/>
      <c r="S40" s="7">
        <f>'Moustiques (calculs)'!AA34</f>
        <v>0</v>
      </c>
      <c r="T40" s="134"/>
      <c r="U40" s="38"/>
      <c r="V40" s="34"/>
      <c r="W40" s="5"/>
      <c r="X40" s="7">
        <f>'Moustiques (calculs)'!AF34</f>
        <v>0</v>
      </c>
      <c r="Y40" s="38"/>
      <c r="Z40" s="44"/>
      <c r="AA40" s="56"/>
      <c r="AB40" s="135"/>
      <c r="AC40" s="60"/>
      <c r="AD40" s="7" t="str">
        <f>'Moustiques (calculs)'!AU34</f>
        <v/>
      </c>
      <c r="AE40" s="7" t="str">
        <f>'Moustiques (calculs)'!AV34</f>
        <v/>
      </c>
      <c r="AF40" s="1">
        <v>26</v>
      </c>
      <c r="AG40" s="1">
        <v>10</v>
      </c>
      <c r="AH40" s="154" t="str">
        <f t="shared" si="0"/>
        <v xml:space="preserve"> </v>
      </c>
      <c r="AI40" s="110"/>
    </row>
    <row r="41" spans="1:35" ht="15" x14ac:dyDescent="0.25">
      <c r="A41" s="8"/>
      <c r="B41" s="31"/>
      <c r="C41" s="4" t="str">
        <f>IF(B41&lt;&gt;0,VLOOKUP(B41,'Liste des licenciés'!$B$2:$G$344,2,FALSE)," ")</f>
        <v xml:space="preserve"> </v>
      </c>
      <c r="D41" s="4" t="str">
        <f>IF(B41&lt;&gt;0,VLOOKUP(B41,'Liste des licenciés'!$B$2:$G$344,3,FALSE)," ")</f>
        <v xml:space="preserve"> </v>
      </c>
      <c r="E41" s="9" t="str">
        <f>IF(B41&lt;&gt;0,VLOOKUP(B41,'Liste des licenciés'!$B$2:$G$344,4,FALSE)," ")</f>
        <v xml:space="preserve"> </v>
      </c>
      <c r="F41" s="161" t="str">
        <f>IF(B41&lt;&gt;0,VLOOKUP(B41,'Liste des licenciés'!$B$2:$G$344,6,FALSE)," ")</f>
        <v xml:space="preserve"> </v>
      </c>
      <c r="G41" s="63"/>
      <c r="H41" s="73"/>
      <c r="I41" s="5"/>
      <c r="J41" s="5"/>
      <c r="K41" s="5"/>
      <c r="L41" s="4" t="b">
        <f>'Moustiques (calculs)'!R35</f>
        <v>0</v>
      </c>
      <c r="M41" s="7">
        <f>'Moustiques (calculs)'!T35</f>
        <v>0</v>
      </c>
      <c r="N41" s="63"/>
      <c r="O41" s="136"/>
      <c r="P41" s="34"/>
      <c r="Q41" s="5"/>
      <c r="R41" s="5"/>
      <c r="S41" s="7">
        <f>'Moustiques (calculs)'!AA35</f>
        <v>0</v>
      </c>
      <c r="T41" s="134"/>
      <c r="U41" s="38"/>
      <c r="V41" s="34"/>
      <c r="W41" s="5"/>
      <c r="X41" s="7">
        <f>'Moustiques (calculs)'!AF35</f>
        <v>0</v>
      </c>
      <c r="Y41" s="38"/>
      <c r="Z41" s="44"/>
      <c r="AA41" s="56"/>
      <c r="AB41" s="135"/>
      <c r="AC41" s="60"/>
      <c r="AD41" s="7" t="str">
        <f>'Moustiques (calculs)'!AU35</f>
        <v/>
      </c>
      <c r="AE41" s="7" t="str">
        <f>'Moustiques (calculs)'!AV35</f>
        <v/>
      </c>
      <c r="AF41" s="1">
        <v>27</v>
      </c>
      <c r="AG41" s="1">
        <v>10</v>
      </c>
      <c r="AH41" s="154" t="str">
        <f t="shared" si="0"/>
        <v xml:space="preserve"> </v>
      </c>
      <c r="AI41" s="110"/>
    </row>
    <row r="42" spans="1:35" ht="15" x14ac:dyDescent="0.25">
      <c r="A42" s="8"/>
      <c r="B42" s="31"/>
      <c r="C42" s="4" t="str">
        <f>IF(B42&lt;&gt;0,VLOOKUP(B42,'Liste des licenciés'!$B$2:$G$344,2,FALSE)," ")</f>
        <v xml:space="preserve"> </v>
      </c>
      <c r="D42" s="4" t="str">
        <f>IF(B42&lt;&gt;0,VLOOKUP(B42,'Liste des licenciés'!$B$2:$G$344,3,FALSE)," ")</f>
        <v xml:space="preserve"> </v>
      </c>
      <c r="E42" s="9" t="str">
        <f>IF(B42&lt;&gt;0,VLOOKUP(B42,'Liste des licenciés'!$B$2:$G$344,4,FALSE)," ")</f>
        <v xml:space="preserve"> </v>
      </c>
      <c r="F42" s="161" t="str">
        <f>IF(B42&lt;&gt;0,VLOOKUP(B42,'Liste des licenciés'!$B$2:$G$344,6,FALSE)," ")</f>
        <v xml:space="preserve"> </v>
      </c>
      <c r="G42" s="63"/>
      <c r="H42" s="73"/>
      <c r="I42" s="5"/>
      <c r="J42" s="5"/>
      <c r="K42" s="5"/>
      <c r="L42" s="4" t="b">
        <f>'Moustiques (calculs)'!R36</f>
        <v>0</v>
      </c>
      <c r="M42" s="7">
        <f>'Moustiques (calculs)'!T36</f>
        <v>0</v>
      </c>
      <c r="N42" s="63"/>
      <c r="O42" s="136"/>
      <c r="P42" s="34"/>
      <c r="Q42" s="5"/>
      <c r="R42" s="5"/>
      <c r="S42" s="7">
        <f>'Moustiques (calculs)'!AA36</f>
        <v>0</v>
      </c>
      <c r="T42" s="134"/>
      <c r="U42" s="38"/>
      <c r="V42" s="34"/>
      <c r="W42" s="5"/>
      <c r="X42" s="7">
        <f>'Moustiques (calculs)'!AF36</f>
        <v>0</v>
      </c>
      <c r="Y42" s="38"/>
      <c r="Z42" s="44"/>
      <c r="AA42" s="56"/>
      <c r="AB42" s="135"/>
      <c r="AC42" s="60"/>
      <c r="AD42" s="7" t="str">
        <f>'Moustiques (calculs)'!AU36</f>
        <v/>
      </c>
      <c r="AE42" s="7" t="str">
        <f>'Moustiques (calculs)'!AV36</f>
        <v/>
      </c>
      <c r="AF42" s="1">
        <v>28</v>
      </c>
      <c r="AG42" s="1">
        <v>10</v>
      </c>
      <c r="AH42" s="154" t="str">
        <f t="shared" si="0"/>
        <v xml:space="preserve"> </v>
      </c>
      <c r="AI42" s="110"/>
    </row>
    <row r="43" spans="1:35" ht="15" x14ac:dyDescent="0.25">
      <c r="A43" s="8"/>
      <c r="B43" s="31"/>
      <c r="C43" s="4" t="str">
        <f>IF(B43&lt;&gt;0,VLOOKUP(B43,'Liste des licenciés'!$B$2:$G$344,2,FALSE)," ")</f>
        <v xml:space="preserve"> </v>
      </c>
      <c r="D43" s="4" t="str">
        <f>IF(B43&lt;&gt;0,VLOOKUP(B43,'Liste des licenciés'!$B$2:$G$344,3,FALSE)," ")</f>
        <v xml:space="preserve"> </v>
      </c>
      <c r="E43" s="9" t="str">
        <f>IF(B43&lt;&gt;0,VLOOKUP(B43,'Liste des licenciés'!$B$2:$G$344,4,FALSE)," ")</f>
        <v xml:space="preserve"> </v>
      </c>
      <c r="F43" s="161" t="str">
        <f>IF(B43&lt;&gt;0,VLOOKUP(B43,'Liste des licenciés'!$B$2:$G$344,6,FALSE)," ")</f>
        <v xml:space="preserve"> </v>
      </c>
      <c r="G43" s="63"/>
      <c r="H43" s="73"/>
      <c r="I43" s="5"/>
      <c r="J43" s="5"/>
      <c r="K43" s="5"/>
      <c r="L43" s="4" t="b">
        <f>'Moustiques (calculs)'!R37</f>
        <v>0</v>
      </c>
      <c r="M43" s="7">
        <f>'Moustiques (calculs)'!T37</f>
        <v>0</v>
      </c>
      <c r="N43" s="63"/>
      <c r="O43" s="136"/>
      <c r="P43" s="34"/>
      <c r="Q43" s="5"/>
      <c r="R43" s="5"/>
      <c r="S43" s="7">
        <f>'Moustiques (calculs)'!AA37</f>
        <v>0</v>
      </c>
      <c r="T43" s="134"/>
      <c r="U43" s="38"/>
      <c r="V43" s="34"/>
      <c r="W43" s="5"/>
      <c r="X43" s="7">
        <f>'Moustiques (calculs)'!AF37</f>
        <v>0</v>
      </c>
      <c r="Y43" s="38"/>
      <c r="Z43" s="44"/>
      <c r="AA43" s="56"/>
      <c r="AB43" s="135"/>
      <c r="AC43" s="60"/>
      <c r="AD43" s="7" t="str">
        <f>'Moustiques (calculs)'!AU37</f>
        <v/>
      </c>
      <c r="AE43" s="7" t="str">
        <f>'Moustiques (calculs)'!AV37</f>
        <v/>
      </c>
      <c r="AF43" s="1">
        <v>29</v>
      </c>
      <c r="AG43" s="1">
        <v>10</v>
      </c>
      <c r="AH43" s="154" t="str">
        <f t="shared" si="0"/>
        <v xml:space="preserve"> </v>
      </c>
      <c r="AI43" s="110"/>
    </row>
    <row r="44" spans="1:35" ht="15.75" thickBot="1" x14ac:dyDescent="0.3">
      <c r="A44" s="15"/>
      <c r="B44" s="32"/>
      <c r="C44" s="16" t="str">
        <f>IF(B44&lt;&gt;0,VLOOKUP(B44,'Liste des licenciés'!$B$2:$G$344,2,FALSE)," ")</f>
        <v xml:space="preserve"> </v>
      </c>
      <c r="D44" s="16" t="str">
        <f>IF(B44&lt;&gt;0,VLOOKUP(B44,'Liste des licenciés'!$B$2:$G$344,3,FALSE)," ")</f>
        <v xml:space="preserve"> </v>
      </c>
      <c r="E44" s="17" t="str">
        <f>IF(B44&lt;&gt;0,VLOOKUP(B44,'Liste des licenciés'!$B$2:$G$344,4,FALSE)," ")</f>
        <v xml:space="preserve"> </v>
      </c>
      <c r="F44" s="162" t="str">
        <f>IF(B44&lt;&gt;0,VLOOKUP(B44,'Liste des licenciés'!$B$2:$G$344,6,FALSE)," ")</f>
        <v xml:space="preserve"> </v>
      </c>
      <c r="G44" s="138"/>
      <c r="H44" s="112"/>
      <c r="I44" s="113"/>
      <c r="J44" s="113"/>
      <c r="K44" s="113"/>
      <c r="L44" s="16" t="b">
        <f>'Moustiques (calculs)'!R38</f>
        <v>0</v>
      </c>
      <c r="M44" s="114">
        <f>'Moustiques (calculs)'!T38</f>
        <v>0</v>
      </c>
      <c r="N44" s="138"/>
      <c r="O44" s="142"/>
      <c r="P44" s="115"/>
      <c r="Q44" s="113"/>
      <c r="R44" s="113"/>
      <c r="S44" s="114">
        <f>'Moustiques (calculs)'!AA38</f>
        <v>0</v>
      </c>
      <c r="T44" s="143"/>
      <c r="U44" s="139"/>
      <c r="V44" s="115"/>
      <c r="W44" s="113"/>
      <c r="X44" s="114">
        <f>'Moustiques (calculs)'!AF38</f>
        <v>0</v>
      </c>
      <c r="Y44" s="139"/>
      <c r="Z44" s="140"/>
      <c r="AA44" s="116"/>
      <c r="AB44" s="141"/>
      <c r="AC44" s="144"/>
      <c r="AD44" s="114" t="str">
        <f>'Moustiques (calculs)'!AU38</f>
        <v/>
      </c>
      <c r="AE44" s="114" t="str">
        <f>'Moustiques (calculs)'!AV38</f>
        <v/>
      </c>
      <c r="AF44" s="157">
        <v>30</v>
      </c>
      <c r="AG44" s="157">
        <v>10</v>
      </c>
      <c r="AH44" s="158" t="str">
        <f t="shared" si="0"/>
        <v xml:space="preserve"> </v>
      </c>
      <c r="AI44" s="159"/>
    </row>
    <row r="45" spans="1:35" ht="15" thickTop="1" x14ac:dyDescent="0.25">
      <c r="G45" s="63"/>
      <c r="H45" s="63"/>
      <c r="I45" s="63"/>
      <c r="J45" s="69"/>
      <c r="K45" s="69"/>
      <c r="L45" s="63"/>
      <c r="M45" s="63"/>
      <c r="N45" s="63"/>
      <c r="O45" s="50"/>
      <c r="P45" s="50"/>
      <c r="Q45" s="53"/>
      <c r="R45" s="53"/>
      <c r="S45" s="50"/>
      <c r="T45" s="53"/>
      <c r="U45" s="38"/>
      <c r="V45" s="38"/>
      <c r="W45" s="38"/>
      <c r="X45" s="38"/>
      <c r="Y45" s="38"/>
      <c r="Z45" s="44"/>
      <c r="AA45" s="44"/>
      <c r="AB45" s="44"/>
      <c r="AC45" s="37"/>
      <c r="AD45" s="37"/>
      <c r="AE45" s="37"/>
      <c r="AH45" s="36"/>
      <c r="AI45" s="36"/>
    </row>
    <row r="46" spans="1:35" x14ac:dyDescent="0.25">
      <c r="H46" s="2"/>
      <c r="I46" s="2"/>
      <c r="P46" s="2"/>
    </row>
    <row r="47" spans="1:35" x14ac:dyDescent="0.25">
      <c r="H47" s="2"/>
      <c r="I47" s="2"/>
      <c r="P47" s="2"/>
    </row>
    <row r="48" spans="1:35" x14ac:dyDescent="0.25">
      <c r="H48" s="2"/>
      <c r="I48" s="2"/>
      <c r="L48" s="2"/>
      <c r="P48" s="2"/>
    </row>
  </sheetData>
  <mergeCells count="24">
    <mergeCell ref="AH8:AH13"/>
    <mergeCell ref="H9:H13"/>
    <mergeCell ref="I9:K12"/>
    <mergeCell ref="L9:L13"/>
    <mergeCell ref="M9:M13"/>
    <mergeCell ref="H8:M8"/>
    <mergeCell ref="P8:S8"/>
    <mergeCell ref="V8:X8"/>
    <mergeCell ref="AD8:AD13"/>
    <mergeCell ref="AE8:AE13"/>
    <mergeCell ref="P9:R12"/>
    <mergeCell ref="S9:S13"/>
    <mergeCell ref="V9:W12"/>
    <mergeCell ref="X9:X13"/>
    <mergeCell ref="AA9:AA13"/>
    <mergeCell ref="C2:F2"/>
    <mergeCell ref="C4:F4"/>
    <mergeCell ref="D6:F6"/>
    <mergeCell ref="A7:A13"/>
    <mergeCell ref="B7:B13"/>
    <mergeCell ref="C7:C13"/>
    <mergeCell ref="D7:D13"/>
    <mergeCell ref="E7:E13"/>
    <mergeCell ref="F7:F13"/>
  </mergeCells>
  <conditionalFormatting sqref="L15:L44">
    <cfRule type="containsText" dxfId="9" priority="4" operator="containsText" text="FAUX">
      <formula>NOT(ISERROR(SEARCH("FAUX",L15)))</formula>
    </cfRule>
  </conditionalFormatting>
  <conditionalFormatting sqref="F15:G23 F25:G44 F24">
    <cfRule type="notContainsText" dxfId="8" priority="3" operator="notContains" text="p">
      <formula>ISERROR(SEARCH("p",F15))</formula>
    </cfRule>
  </conditionalFormatting>
  <conditionalFormatting sqref="X1:X1048576 S1:S1048576 M1:M1048576 AA1:AA1048576">
    <cfRule type="cellIs" dxfId="7" priority="2" operator="equal">
      <formula>0</formula>
    </cfRule>
  </conditionalFormatting>
  <conditionalFormatting sqref="AA15:AA27">
    <cfRule type="cellIs" dxfId="6" priority="1" stopIfTrue="1" operator="equal">
      <formula>0</formula>
    </cfRule>
  </conditionalFormatting>
  <printOptions horizontalCentered="1"/>
  <pageMargins left="0.39370078740157483" right="0" top="0" bottom="0" header="0.31496062992125984" footer="0.31496062992125984"/>
  <pageSetup paperSize="9" scale="70" orientation="landscape" horizontalDpi="30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Y43"/>
  <sheetViews>
    <sheetView topLeftCell="T1" workbookViewId="0">
      <selection activeCell="AE34" sqref="AE34"/>
    </sheetView>
  </sheetViews>
  <sheetFormatPr baseColWidth="10" defaultRowHeight="15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9.140625" style="1" customWidth="1"/>
    <col min="7" max="7" width="1.7109375" style="1" customWidth="1"/>
    <col min="8" max="8" width="10.28515625" style="1" customWidth="1"/>
    <col min="9" max="9" width="11.42578125" style="2" customWidth="1"/>
    <col min="10" max="10" width="10" style="1" customWidth="1"/>
    <col min="11" max="11" width="10" style="2" customWidth="1"/>
    <col min="12" max="12" width="11.42578125" style="2" customWidth="1"/>
    <col min="13" max="14" width="10.85546875" style="2" customWidth="1"/>
    <col min="15" max="15" width="10.85546875" style="1" customWidth="1"/>
    <col min="16" max="17" width="11.42578125" customWidth="1"/>
    <col min="18" max="18" width="17.140625" style="1" customWidth="1"/>
    <col min="19" max="19" width="13.28515625" style="1" customWidth="1"/>
    <col min="20" max="20" width="10.7109375" style="1" customWidth="1"/>
    <col min="21" max="21" width="1.7109375" style="1" customWidth="1"/>
    <col min="22" max="22" width="1.5703125" style="1" customWidth="1"/>
    <col min="23" max="23" width="10" style="1" customWidth="1"/>
    <col min="24" max="25" width="10" style="2" customWidth="1"/>
    <col min="26" max="26" width="13.7109375" style="1" customWidth="1"/>
    <col min="27" max="27" width="13" style="1" customWidth="1"/>
    <col min="28" max="28" width="1.7109375" style="1" customWidth="1"/>
    <col min="29" max="31" width="13" style="1" customWidth="1"/>
    <col min="32" max="32" width="10.7109375" style="1" customWidth="1"/>
    <col min="33" max="34" width="1.7109375" style="1" customWidth="1"/>
    <col min="35" max="35" width="11.85546875" style="1" customWidth="1"/>
    <col min="36" max="36" width="1.5703125" style="1" customWidth="1"/>
    <col min="37" max="37" width="13" style="1" customWidth="1"/>
    <col min="38" max="38" width="11.42578125" customWidth="1"/>
    <col min="39" max="39" width="14.42578125" customWidth="1"/>
    <col min="40" max="40" width="13.140625" customWidth="1"/>
    <col min="41" max="42" width="11.42578125" customWidth="1"/>
    <col min="43" max="43" width="13.140625" customWidth="1"/>
    <col min="44" max="44" width="14.28515625" style="2" customWidth="1"/>
    <col min="45" max="46" width="1.7109375" style="2" customWidth="1"/>
    <col min="47" max="48" width="13.85546875" style="2" customWidth="1"/>
    <col min="49" max="49" width="1.7109375" style="1" customWidth="1"/>
    <col min="50" max="16384" width="11.42578125" style="1"/>
  </cols>
  <sheetData>
    <row r="1" spans="1:51" ht="8.25" customHeight="1" thickBot="1" x14ac:dyDescent="0.3">
      <c r="G1" s="63"/>
      <c r="H1" s="63"/>
      <c r="I1" s="69"/>
      <c r="J1" s="63"/>
      <c r="K1" s="69"/>
      <c r="L1" s="69"/>
      <c r="M1" s="69"/>
      <c r="N1" s="69"/>
      <c r="O1" s="63"/>
      <c r="P1" s="70"/>
      <c r="Q1" s="70"/>
      <c r="R1" s="63"/>
      <c r="S1" s="63"/>
      <c r="T1" s="63"/>
      <c r="U1" s="63"/>
      <c r="V1" s="50"/>
      <c r="W1" s="50"/>
      <c r="X1" s="53"/>
      <c r="Y1" s="53"/>
      <c r="Z1" s="50"/>
      <c r="AA1" s="80" t="s">
        <v>6</v>
      </c>
      <c r="AB1" s="38"/>
      <c r="AC1" s="38"/>
      <c r="AD1" s="38"/>
      <c r="AE1" s="38"/>
      <c r="AF1" s="38"/>
      <c r="AG1" s="38"/>
      <c r="AH1" s="44"/>
      <c r="AI1" s="44"/>
      <c r="AJ1" s="44"/>
      <c r="AK1" s="83"/>
      <c r="AL1" s="83"/>
      <c r="AM1" s="83"/>
      <c r="AN1" s="83"/>
      <c r="AO1" s="83"/>
      <c r="AP1" s="83"/>
      <c r="AQ1" s="83"/>
      <c r="AR1" s="84"/>
      <c r="AS1" s="84"/>
      <c r="AT1" s="37"/>
      <c r="AU1" s="37" t="s">
        <v>6</v>
      </c>
      <c r="AV1" s="37"/>
      <c r="AW1" s="36"/>
    </row>
    <row r="2" spans="1:51" ht="25.5" customHeight="1" thickTop="1" thickBot="1" x14ac:dyDescent="0.3">
      <c r="A2" s="218" t="s">
        <v>17</v>
      </c>
      <c r="B2" s="221" t="s">
        <v>2</v>
      </c>
      <c r="C2" s="224" t="s">
        <v>3</v>
      </c>
      <c r="D2" s="226" t="s">
        <v>4</v>
      </c>
      <c r="E2" s="189" t="s">
        <v>18</v>
      </c>
      <c r="F2" s="216" t="s">
        <v>16</v>
      </c>
      <c r="G2" s="64"/>
      <c r="H2" s="201" t="s">
        <v>5</v>
      </c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3"/>
      <c r="U2" s="71"/>
      <c r="V2" s="50"/>
      <c r="W2" s="213" t="s">
        <v>22</v>
      </c>
      <c r="X2" s="213"/>
      <c r="Y2" s="213"/>
      <c r="Z2" s="213"/>
      <c r="AA2" s="215"/>
      <c r="AB2" s="39"/>
      <c r="AC2" s="211" t="s">
        <v>21</v>
      </c>
      <c r="AD2" s="211"/>
      <c r="AE2" s="214"/>
      <c r="AF2" s="211"/>
      <c r="AG2" s="38"/>
      <c r="AH2" s="44"/>
      <c r="AI2" s="49" t="s">
        <v>19</v>
      </c>
      <c r="AJ2" s="44"/>
      <c r="AK2" s="245"/>
      <c r="AL2" s="245"/>
      <c r="AM2" s="245"/>
      <c r="AN2" s="245"/>
      <c r="AO2" s="245" t="s">
        <v>6</v>
      </c>
      <c r="AP2" s="245"/>
      <c r="AQ2" s="245"/>
      <c r="AR2" s="244"/>
      <c r="AS2" s="85"/>
      <c r="AT2" s="57"/>
      <c r="AU2" s="208" t="s">
        <v>46</v>
      </c>
      <c r="AV2" s="208" t="s">
        <v>20</v>
      </c>
      <c r="AW2" s="36"/>
    </row>
    <row r="3" spans="1:51" ht="9.75" customHeight="1" thickTop="1" x14ac:dyDescent="0.25">
      <c r="A3" s="219"/>
      <c r="B3" s="222"/>
      <c r="C3" s="197"/>
      <c r="D3" s="200"/>
      <c r="E3" s="190"/>
      <c r="F3" s="217"/>
      <c r="G3" s="64"/>
      <c r="H3" s="196" t="s">
        <v>0</v>
      </c>
      <c r="I3" s="227"/>
      <c r="J3" s="207" t="s">
        <v>9</v>
      </c>
      <c r="K3" s="208"/>
      <c r="L3" s="209"/>
      <c r="M3" s="227"/>
      <c r="N3" s="227"/>
      <c r="O3" s="233"/>
      <c r="P3" s="230"/>
      <c r="Q3" s="230"/>
      <c r="R3" s="194" t="s">
        <v>60</v>
      </c>
      <c r="S3" s="233"/>
      <c r="T3" s="204" t="s">
        <v>1</v>
      </c>
      <c r="U3" s="66"/>
      <c r="V3" s="50"/>
      <c r="W3" s="208" t="s">
        <v>9</v>
      </c>
      <c r="X3" s="208"/>
      <c r="Y3" s="209"/>
      <c r="Z3" s="243"/>
      <c r="AA3" s="239" t="s">
        <v>1</v>
      </c>
      <c r="AB3" s="40"/>
      <c r="AC3" s="208" t="s">
        <v>9</v>
      </c>
      <c r="AD3" s="208"/>
      <c r="AE3" s="242"/>
      <c r="AF3" s="236" t="s">
        <v>1</v>
      </c>
      <c r="AG3" s="40"/>
      <c r="AH3" s="45"/>
      <c r="AI3" s="198" t="s">
        <v>1</v>
      </c>
      <c r="AJ3" s="44"/>
      <c r="AK3" s="245"/>
      <c r="AL3" s="245"/>
      <c r="AM3" s="245"/>
      <c r="AN3" s="245"/>
      <c r="AO3" s="245"/>
      <c r="AP3" s="245"/>
      <c r="AQ3" s="245"/>
      <c r="AR3" s="244"/>
      <c r="AS3" s="84"/>
      <c r="AT3" s="37"/>
      <c r="AU3" s="208"/>
      <c r="AV3" s="208"/>
      <c r="AW3" s="36"/>
    </row>
    <row r="4" spans="1:51" ht="9.75" customHeight="1" x14ac:dyDescent="0.25">
      <c r="A4" s="219"/>
      <c r="B4" s="222"/>
      <c r="C4" s="197"/>
      <c r="D4" s="200"/>
      <c r="E4" s="190"/>
      <c r="F4" s="217"/>
      <c r="G4" s="64"/>
      <c r="H4" s="197"/>
      <c r="I4" s="228"/>
      <c r="J4" s="207"/>
      <c r="K4" s="208"/>
      <c r="L4" s="209"/>
      <c r="M4" s="228"/>
      <c r="N4" s="228"/>
      <c r="O4" s="234"/>
      <c r="P4" s="231"/>
      <c r="Q4" s="231"/>
      <c r="R4" s="200"/>
      <c r="S4" s="234"/>
      <c r="T4" s="204"/>
      <c r="U4" s="66"/>
      <c r="V4" s="50"/>
      <c r="W4" s="208"/>
      <c r="X4" s="208"/>
      <c r="Y4" s="209"/>
      <c r="Z4" s="234"/>
      <c r="AA4" s="240"/>
      <c r="AB4" s="40"/>
      <c r="AC4" s="208"/>
      <c r="AD4" s="208"/>
      <c r="AE4" s="234"/>
      <c r="AF4" s="237"/>
      <c r="AG4" s="40"/>
      <c r="AH4" s="45"/>
      <c r="AI4" s="199"/>
      <c r="AJ4" s="44"/>
      <c r="AK4" s="245"/>
      <c r="AL4" s="245"/>
      <c r="AM4" s="245"/>
      <c r="AN4" s="245"/>
      <c r="AO4" s="245"/>
      <c r="AP4" s="245"/>
      <c r="AQ4" s="245"/>
      <c r="AR4" s="244"/>
      <c r="AS4" s="84"/>
      <c r="AT4" s="37"/>
      <c r="AU4" s="208"/>
      <c r="AV4" s="208"/>
      <c r="AW4" s="36"/>
    </row>
    <row r="5" spans="1:51" ht="9.75" customHeight="1" x14ac:dyDescent="0.25">
      <c r="A5" s="219"/>
      <c r="B5" s="222"/>
      <c r="C5" s="197"/>
      <c r="D5" s="200"/>
      <c r="E5" s="190"/>
      <c r="F5" s="217"/>
      <c r="G5" s="64"/>
      <c r="H5" s="197"/>
      <c r="I5" s="228"/>
      <c r="J5" s="207"/>
      <c r="K5" s="208"/>
      <c r="L5" s="209"/>
      <c r="M5" s="228"/>
      <c r="N5" s="228"/>
      <c r="O5" s="234"/>
      <c r="P5" s="231"/>
      <c r="Q5" s="231"/>
      <c r="R5" s="200"/>
      <c r="S5" s="234"/>
      <c r="T5" s="204"/>
      <c r="U5" s="66"/>
      <c r="V5" s="50"/>
      <c r="W5" s="208"/>
      <c r="X5" s="208"/>
      <c r="Y5" s="209"/>
      <c r="Z5" s="234"/>
      <c r="AA5" s="240"/>
      <c r="AB5" s="40"/>
      <c r="AC5" s="208"/>
      <c r="AD5" s="208"/>
      <c r="AE5" s="234"/>
      <c r="AF5" s="237"/>
      <c r="AG5" s="40"/>
      <c r="AH5" s="45"/>
      <c r="AI5" s="199"/>
      <c r="AJ5" s="44"/>
      <c r="AK5" s="245"/>
      <c r="AL5" s="245"/>
      <c r="AM5" s="245"/>
      <c r="AN5" s="245"/>
      <c r="AO5" s="245"/>
      <c r="AP5" s="245"/>
      <c r="AQ5" s="245"/>
      <c r="AR5" s="244"/>
      <c r="AS5" s="86"/>
      <c r="AT5" s="36"/>
      <c r="AU5" s="208"/>
      <c r="AV5" s="208"/>
      <c r="AW5" s="36"/>
    </row>
    <row r="6" spans="1:51" ht="9.75" customHeight="1" x14ac:dyDescent="0.25">
      <c r="A6" s="219"/>
      <c r="B6" s="222"/>
      <c r="C6" s="197"/>
      <c r="D6" s="200"/>
      <c r="E6" s="190"/>
      <c r="F6" s="217"/>
      <c r="G6" s="64"/>
      <c r="H6" s="197"/>
      <c r="I6" s="228"/>
      <c r="J6" s="207"/>
      <c r="K6" s="208"/>
      <c r="L6" s="209"/>
      <c r="M6" s="228"/>
      <c r="N6" s="228"/>
      <c r="O6" s="234"/>
      <c r="P6" s="231"/>
      <c r="Q6" s="231"/>
      <c r="R6" s="200"/>
      <c r="S6" s="234"/>
      <c r="T6" s="204"/>
      <c r="U6" s="66"/>
      <c r="V6" s="50"/>
      <c r="W6" s="208"/>
      <c r="X6" s="208"/>
      <c r="Y6" s="209"/>
      <c r="Z6" s="234"/>
      <c r="AA6" s="240"/>
      <c r="AB6" s="40"/>
      <c r="AC6" s="208"/>
      <c r="AD6" s="208"/>
      <c r="AE6" s="234"/>
      <c r="AF6" s="237"/>
      <c r="AG6" s="40"/>
      <c r="AH6" s="45"/>
      <c r="AI6" s="199"/>
      <c r="AJ6" s="44"/>
      <c r="AK6" s="245"/>
      <c r="AL6" s="245"/>
      <c r="AM6" s="245"/>
      <c r="AN6" s="245"/>
      <c r="AO6" s="245"/>
      <c r="AP6" s="245"/>
      <c r="AQ6" s="245"/>
      <c r="AR6" s="244"/>
      <c r="AS6" s="87"/>
      <c r="AT6" s="58"/>
      <c r="AU6" s="208"/>
      <c r="AV6" s="208"/>
      <c r="AW6" s="36"/>
    </row>
    <row r="7" spans="1:51" ht="24" customHeight="1" x14ac:dyDescent="0.25">
      <c r="A7" s="220"/>
      <c r="B7" s="223"/>
      <c r="C7" s="225"/>
      <c r="D7" s="206"/>
      <c r="E7" s="190"/>
      <c r="F7" s="217"/>
      <c r="G7" s="65"/>
      <c r="H7" s="197"/>
      <c r="I7" s="229"/>
      <c r="J7" s="13" t="s">
        <v>7</v>
      </c>
      <c r="K7" s="13" t="s">
        <v>8</v>
      </c>
      <c r="L7" s="13" t="s">
        <v>59</v>
      </c>
      <c r="M7" s="229"/>
      <c r="N7" s="229"/>
      <c r="O7" s="235"/>
      <c r="P7" s="232"/>
      <c r="Q7" s="232"/>
      <c r="R7" s="200"/>
      <c r="S7" s="235"/>
      <c r="T7" s="205"/>
      <c r="U7" s="72"/>
      <c r="V7" s="50"/>
      <c r="W7" s="33" t="s">
        <v>7</v>
      </c>
      <c r="X7" s="13" t="s">
        <v>8</v>
      </c>
      <c r="Y7" s="13" t="s">
        <v>59</v>
      </c>
      <c r="Z7" s="235"/>
      <c r="AA7" s="241"/>
      <c r="AB7" s="41"/>
      <c r="AC7" s="33" t="s">
        <v>8</v>
      </c>
      <c r="AD7" s="13" t="s">
        <v>59</v>
      </c>
      <c r="AE7" s="235"/>
      <c r="AF7" s="238"/>
      <c r="AG7" s="40"/>
      <c r="AH7" s="45"/>
      <c r="AI7" s="199"/>
      <c r="AJ7" s="44"/>
      <c r="AK7" s="245"/>
      <c r="AL7" s="245"/>
      <c r="AM7" s="245"/>
      <c r="AN7" s="245"/>
      <c r="AO7" s="245"/>
      <c r="AP7" s="245"/>
      <c r="AQ7" s="245"/>
      <c r="AR7" s="244"/>
      <c r="AS7" s="84"/>
      <c r="AT7" s="37"/>
      <c r="AU7" s="208"/>
      <c r="AV7" s="208"/>
      <c r="AW7" s="36"/>
      <c r="AY7" s="1" t="s">
        <v>6</v>
      </c>
    </row>
    <row r="8" spans="1:51" s="3" customFormat="1" ht="47.25" customHeight="1" x14ac:dyDescent="0.25">
      <c r="A8" s="91"/>
      <c r="B8" s="94">
        <f>Moustiques!B14</f>
        <v>6</v>
      </c>
      <c r="C8" s="95"/>
      <c r="D8" s="95"/>
      <c r="E8" s="93"/>
      <c r="F8" s="92"/>
      <c r="G8" s="66"/>
      <c r="I8" s="11" t="s">
        <v>10</v>
      </c>
      <c r="J8" s="14">
        <f>Moustiques!I14</f>
        <v>0</v>
      </c>
      <c r="K8" s="11"/>
      <c r="L8" s="11"/>
      <c r="M8" s="11" t="s">
        <v>11</v>
      </c>
      <c r="N8" s="11" t="s">
        <v>13</v>
      </c>
      <c r="O8" s="11" t="s">
        <v>12</v>
      </c>
      <c r="P8" s="11" t="s">
        <v>14</v>
      </c>
      <c r="Q8" s="11" t="s">
        <v>62</v>
      </c>
      <c r="S8" s="12" t="s">
        <v>65</v>
      </c>
      <c r="T8" s="77" t="s">
        <v>6</v>
      </c>
      <c r="U8" s="66"/>
      <c r="V8" s="51"/>
      <c r="W8" s="14">
        <f>Moustiques!P14</f>
        <v>6</v>
      </c>
      <c r="X8" s="11"/>
      <c r="Y8" s="77"/>
      <c r="Z8" s="12" t="s">
        <v>65</v>
      </c>
      <c r="AA8" s="81"/>
      <c r="AB8" s="40"/>
      <c r="AC8" s="14">
        <f>Moustiques!V14</f>
        <v>0</v>
      </c>
      <c r="AD8" s="11"/>
      <c r="AE8" s="12" t="s">
        <v>63</v>
      </c>
      <c r="AF8" s="77"/>
      <c r="AG8" s="40"/>
      <c r="AH8" s="45"/>
      <c r="AI8" s="78">
        <f>Moustiques!AA14</f>
        <v>6</v>
      </c>
      <c r="AJ8" s="45"/>
      <c r="AK8" s="146" t="s">
        <v>43</v>
      </c>
      <c r="AL8" s="147" t="s">
        <v>23</v>
      </c>
      <c r="AM8" s="146" t="s">
        <v>44</v>
      </c>
      <c r="AN8" s="147" t="s">
        <v>24</v>
      </c>
      <c r="AO8" s="18" t="s">
        <v>21</v>
      </c>
      <c r="AP8" s="18" t="s">
        <v>19</v>
      </c>
      <c r="AQ8" s="146" t="s">
        <v>45</v>
      </c>
      <c r="AR8" s="147" t="s">
        <v>25</v>
      </c>
      <c r="AS8" s="88"/>
      <c r="AT8" s="59"/>
      <c r="AU8" s="18"/>
      <c r="AV8" s="18"/>
      <c r="AW8" s="61"/>
    </row>
    <row r="9" spans="1:51" x14ac:dyDescent="0.25">
      <c r="A9" s="8">
        <f>Moustiques!A15</f>
        <v>60</v>
      </c>
      <c r="B9" s="31" t="str">
        <f>Moustiques!B15</f>
        <v>Sans</v>
      </c>
      <c r="C9" s="30" t="str">
        <f>Moustiques!C15</f>
        <v>GRILLOT</v>
      </c>
      <c r="D9" s="4" t="str">
        <f>Moustiques!D15</f>
        <v>Mattia</v>
      </c>
      <c r="E9" s="9" t="str">
        <f>Moustiques!E15</f>
        <v>Verdun</v>
      </c>
      <c r="F9" s="35" t="str">
        <f>Moustiques!F15</f>
        <v>(1)-Mous</v>
      </c>
      <c r="G9" s="67"/>
      <c r="H9" s="73">
        <f>Moustiques!H15</f>
        <v>0</v>
      </c>
      <c r="I9" s="10">
        <f t="shared" ref="I9:I38" si="0">5*H9</f>
        <v>0</v>
      </c>
      <c r="J9" s="34">
        <f>Moustiques!I15</f>
        <v>0</v>
      </c>
      <c r="K9" s="34">
        <f>Moustiques!J15</f>
        <v>0</v>
      </c>
      <c r="L9" s="34">
        <f>Moustiques!K15</f>
        <v>0</v>
      </c>
      <c r="M9" s="10">
        <f>K9+I9</f>
        <v>0</v>
      </c>
      <c r="N9" s="6" t="str">
        <f>LEFT((M9/60),1)</f>
        <v>0</v>
      </c>
      <c r="O9" s="6">
        <f>M9-(N9*60)</f>
        <v>0</v>
      </c>
      <c r="P9" s="6">
        <f>J9+N9</f>
        <v>0</v>
      </c>
      <c r="Q9" s="10">
        <f t="shared" ref="Q9:Q38" si="1">L9+0</f>
        <v>0</v>
      </c>
      <c r="R9" s="4" t="b">
        <f>IF(J9&lt;&gt;0,CONCATENATE(IF(P9&gt;9,P9,CONCATENATE(0,P9)),":",IF(O9&gt;9,O9,CONCATENATE(0,O9)),":",IF(Q9&gt;9,Q9,CONCATENATE(0,Q9))," "))</f>
        <v>0</v>
      </c>
      <c r="S9" s="6" t="str">
        <f>IF(J9&lt;&gt;0,(P9*60)+(O9)+(L9/100)," ")</f>
        <v xml:space="preserve"> </v>
      </c>
      <c r="T9" s="7">
        <f>IF(ISERROR(RANK(S9,$S$9:$S$38,1)),0,RANK(S9,$S$9:$S$38,1))</f>
        <v>0</v>
      </c>
      <c r="U9" s="67"/>
      <c r="V9" s="52"/>
      <c r="W9" s="34" t="str">
        <f>Moustiques!P15</f>
        <v>1</v>
      </c>
      <c r="X9" s="34" t="str">
        <f>Moustiques!Q15</f>
        <v>59</v>
      </c>
      <c r="Y9" s="34" t="str">
        <f>Moustiques!R15</f>
        <v>00</v>
      </c>
      <c r="Z9" s="6">
        <f>IF((W9*60)+(X9)+(Y9/100)&gt;0,(W9*60)+(X9)+(Y9/100),"")</f>
        <v>119</v>
      </c>
      <c r="AA9" s="82">
        <f t="shared" ref="AA9:AA38" si="2">IF(ISERROR(RANK(Z9,$Z$9:$Z$38,1)),0,RANK(Z9,$Z$9:$Z$38,1))</f>
        <v>6</v>
      </c>
      <c r="AB9" s="42"/>
      <c r="AC9" s="34">
        <f>Moustiques!V15</f>
        <v>0</v>
      </c>
      <c r="AD9" s="34">
        <f>Moustiques!W15</f>
        <v>0</v>
      </c>
      <c r="AE9" s="6" t="str">
        <f>IF(AC9&lt;&gt;0,(AC9+(AD9/100))," ")</f>
        <v xml:space="preserve"> </v>
      </c>
      <c r="AF9" s="7">
        <f>IF(ISERROR(RANK(AE9,$AE$9:$AE$38,1)),0,RANK(AE9,$AE$9:$AE$38,1))</f>
        <v>0</v>
      </c>
      <c r="AG9" s="42"/>
      <c r="AH9" s="46"/>
      <c r="AI9" s="163">
        <f>Moustiques!AA15</f>
        <v>6</v>
      </c>
      <c r="AJ9" s="48"/>
      <c r="AK9" s="148">
        <f>IF($J$8&gt;0,T9,1)</f>
        <v>1</v>
      </c>
      <c r="AL9" s="149">
        <f>IF($J$8&gt;0,T9*1.001,1)</f>
        <v>1</v>
      </c>
      <c r="AM9" s="148">
        <f>IF($W$8&gt;0,AA9,1)</f>
        <v>6</v>
      </c>
      <c r="AN9" s="149">
        <f>IF($W$8&gt;0,AA9*1.001,1)</f>
        <v>6.0059999999999993</v>
      </c>
      <c r="AO9" s="19">
        <f>IF($AC$8&gt;0,AF9,1)</f>
        <v>1</v>
      </c>
      <c r="AP9" s="19">
        <f>IF($AI$8&gt;0,AI9,1)</f>
        <v>6</v>
      </c>
      <c r="AQ9" s="152">
        <f>IF((AK9*AM9*AO9*AP9)=0," ",(AK9+AM9+AO9+AP9))</f>
        <v>14</v>
      </c>
      <c r="AR9" s="149">
        <f>IF((AL9*AN9*AO9*AP9)=0," ",(AL9+AN9+AO9+AP9))</f>
        <v>14.006</v>
      </c>
      <c r="AS9" s="89"/>
      <c r="AT9" s="60"/>
      <c r="AU9" s="7">
        <f>IF(ISERROR(RANK(AQ9,AQ$9:$AQ$38,1)),"",RANK(AQ9,$AQ$9:$AQ$38,1))</f>
        <v>6</v>
      </c>
      <c r="AV9" s="7">
        <f>IF(ISERROR(RANK(AR9,$AR$9:AR$38,1)),"",RANK(AR9,$AR$9:$AR$38,1))</f>
        <v>6</v>
      </c>
      <c r="AW9" s="62"/>
    </row>
    <row r="10" spans="1:51" x14ac:dyDescent="0.25">
      <c r="A10" s="8">
        <f>Moustiques!A16</f>
        <v>61</v>
      </c>
      <c r="B10" s="31">
        <f>Moustiques!B16</f>
        <v>55760160</v>
      </c>
      <c r="C10" s="30" t="str">
        <f>Moustiques!C16</f>
        <v>BRUZZONI</v>
      </c>
      <c r="D10" s="4" t="str">
        <f>Moustiques!D16</f>
        <v>Maëlys</v>
      </c>
      <c r="E10" s="9" t="str">
        <f>Moustiques!E16</f>
        <v>Ecuisses VSP</v>
      </c>
      <c r="F10" s="35" t="str">
        <f>Moustiques!F16</f>
        <v>(1)-Mous</v>
      </c>
      <c r="G10" s="67"/>
      <c r="H10" s="73">
        <f>Moustiques!H16</f>
        <v>0</v>
      </c>
      <c r="I10" s="10">
        <f t="shared" si="0"/>
        <v>0</v>
      </c>
      <c r="J10" s="34">
        <f>Moustiques!I16</f>
        <v>0</v>
      </c>
      <c r="K10" s="34">
        <f>Moustiques!J16</f>
        <v>0</v>
      </c>
      <c r="L10" s="34">
        <f>Moustiques!K16</f>
        <v>0</v>
      </c>
      <c r="M10" s="10">
        <f>K10+I10</f>
        <v>0</v>
      </c>
      <c r="N10" s="6" t="str">
        <f>LEFT((M10/60),1)</f>
        <v>0</v>
      </c>
      <c r="O10" s="6">
        <f>M10-(N10*60)</f>
        <v>0</v>
      </c>
      <c r="P10" s="6">
        <f>J10+N10</f>
        <v>0</v>
      </c>
      <c r="Q10" s="10">
        <f t="shared" si="1"/>
        <v>0</v>
      </c>
      <c r="R10" s="4" t="b">
        <f>IF(J10&lt;&gt;0,CONCATENATE(IF(P10&gt;9,P10,CONCATENATE(0,P10)),":",IF(O10&gt;9,O10,CONCATENATE(0,O10)),":",IF(Q10&gt;9,Q10,CONCATENATE(0,Q10))," "))</f>
        <v>0</v>
      </c>
      <c r="S10" s="6" t="str">
        <f>IF(J10&lt;&gt;0,(P10*60)+(O10)+(L10/100)," ")</f>
        <v xml:space="preserve"> </v>
      </c>
      <c r="T10" s="7">
        <f t="shared" ref="T10:T38" si="3">IF(ISERROR(RANK(S10,$S$9:$S$38,1)),0,RANK(S10,$S$9:$S$38,1))</f>
        <v>0</v>
      </c>
      <c r="U10" s="67"/>
      <c r="V10" s="52"/>
      <c r="W10" s="34" t="str">
        <f>Moustiques!P16</f>
        <v>1</v>
      </c>
      <c r="X10" s="34" t="str">
        <f>Moustiques!Q16</f>
        <v>25</v>
      </c>
      <c r="Y10" s="34" t="str">
        <f>Moustiques!R16</f>
        <v>57</v>
      </c>
      <c r="Z10" s="6">
        <f t="shared" ref="Z10:Z38" si="4">IF((W10*60)+(X10)+(Y10/100)&gt;0,(W10*60)+(X10)+(Y10/100),"")</f>
        <v>85.57</v>
      </c>
      <c r="AA10" s="82">
        <f t="shared" si="2"/>
        <v>2</v>
      </c>
      <c r="AB10" s="42"/>
      <c r="AC10" s="34">
        <f>Moustiques!V16</f>
        <v>0</v>
      </c>
      <c r="AD10" s="34">
        <f>Moustiques!W16</f>
        <v>0</v>
      </c>
      <c r="AE10" s="6" t="str">
        <f t="shared" ref="AE10:AE38" si="5">IF(AC10&lt;&gt;0,(AC10+(AD10/100))," ")</f>
        <v xml:space="preserve"> </v>
      </c>
      <c r="AF10" s="7">
        <f t="shared" ref="AF10:AF11" si="6">IF(ISERROR(RANK(AE10,$AE$9:$AE$38,1)),0,RANK(AE10,$AE$9:$AE$38,1))</f>
        <v>0</v>
      </c>
      <c r="AG10" s="42"/>
      <c r="AH10" s="46"/>
      <c r="AI10" s="163">
        <f>Moustiques!AA16</f>
        <v>1</v>
      </c>
      <c r="AJ10" s="48"/>
      <c r="AK10" s="148">
        <f t="shared" ref="AK10:AK38" si="7">IF($J$8&gt;0,T10,1)</f>
        <v>1</v>
      </c>
      <c r="AL10" s="149">
        <f t="shared" ref="AL10:AL38" si="8">IF($J$8&gt;0,T10*1.001,1)</f>
        <v>1</v>
      </c>
      <c r="AM10" s="148">
        <f t="shared" ref="AM10:AM38" si="9">IF($W$8&gt;0,AA10,1)</f>
        <v>2</v>
      </c>
      <c r="AN10" s="149">
        <f t="shared" ref="AN10:AN38" si="10">IF($W$8&gt;0,AA10*1.001,1)</f>
        <v>2.0019999999999998</v>
      </c>
      <c r="AO10" s="19">
        <f t="shared" ref="AO10:AO38" si="11">IF($AC$8&gt;0,AF10,1)</f>
        <v>1</v>
      </c>
      <c r="AP10" s="19">
        <f t="shared" ref="AP10:AP38" si="12">IF($AI$8&gt;0,AI10,1)</f>
        <v>1</v>
      </c>
      <c r="AQ10" s="152">
        <f t="shared" ref="AQ10:AQ38" si="13">IF((AK10*AM10*AO10*AP10)=0," ",(AK10+AM10+AO10+AP10))</f>
        <v>5</v>
      </c>
      <c r="AR10" s="149">
        <f t="shared" ref="AR10:AR38" si="14">IF((AL10*AN10*AO10*AP10)=0," ",(AL10+AN10+AO10+AP10))</f>
        <v>5.0019999999999998</v>
      </c>
      <c r="AS10" s="89"/>
      <c r="AT10" s="60"/>
      <c r="AU10" s="7">
        <f>IF(ISERROR(RANK(AQ10,AQ$9:$AQ$38,1)),"",RANK(AQ10,$AQ$9:$AQ$38,1))</f>
        <v>1</v>
      </c>
      <c r="AV10" s="7">
        <f>IF(ISERROR(RANK(AR10,$AR$9:AR$38,1)),"",RANK(AR10,$AR$9:$AR$38,1))</f>
        <v>1</v>
      </c>
      <c r="AW10" s="62"/>
    </row>
    <row r="11" spans="1:51" x14ac:dyDescent="0.25">
      <c r="A11" s="8">
        <f>Moustiques!A17</f>
        <v>62</v>
      </c>
      <c r="B11" s="31">
        <f>Moustiques!B17</f>
        <v>55760161</v>
      </c>
      <c r="C11" s="30" t="str">
        <f>Moustiques!C17</f>
        <v>LEMAITRE</v>
      </c>
      <c r="D11" s="4" t="str">
        <f>Moustiques!D17</f>
        <v>Sarah</v>
      </c>
      <c r="E11" s="9" t="str">
        <f>Moustiques!E17</f>
        <v>Ecuisses VSP</v>
      </c>
      <c r="F11" s="35" t="str">
        <f>Moustiques!F17</f>
        <v>(1)-Mous</v>
      </c>
      <c r="G11" s="67"/>
      <c r="H11" s="73">
        <f>Moustiques!H17</f>
        <v>0</v>
      </c>
      <c r="I11" s="10">
        <f t="shared" si="0"/>
        <v>0</v>
      </c>
      <c r="J11" s="34">
        <f>Moustiques!I17</f>
        <v>0</v>
      </c>
      <c r="K11" s="34">
        <f>Moustiques!J17</f>
        <v>0</v>
      </c>
      <c r="L11" s="34">
        <f>Moustiques!K17</f>
        <v>0</v>
      </c>
      <c r="M11" s="10">
        <f t="shared" ref="M11:M38" si="15">K11+I11</f>
        <v>0</v>
      </c>
      <c r="N11" s="6" t="str">
        <f t="shared" ref="N11:N38" si="16">LEFT((M11/60),1)</f>
        <v>0</v>
      </c>
      <c r="O11" s="6">
        <f t="shared" ref="O11:O38" si="17">M11-(N11*60)</f>
        <v>0</v>
      </c>
      <c r="P11" s="6">
        <f t="shared" ref="P11:P38" si="18">J11+N11</f>
        <v>0</v>
      </c>
      <c r="Q11" s="10">
        <f t="shared" si="1"/>
        <v>0</v>
      </c>
      <c r="R11" s="4" t="b">
        <f>IF(J11&lt;&gt;0,CONCATENATE(IF(P11&gt;9,P11,CONCATENATE(0,P11)),":",IF(O11&gt;9,O11,CONCATENATE(0,O11)),":",IF(Q11&gt;9,Q11,CONCATENATE(0,Q11))," "))</f>
        <v>0</v>
      </c>
      <c r="S11" s="6" t="str">
        <f t="shared" ref="S11:S38" si="19">IF(J11&lt;&gt;0,(P11*60)+(O11)+(L11/100)," ")</f>
        <v xml:space="preserve"> </v>
      </c>
      <c r="T11" s="7">
        <f t="shared" si="3"/>
        <v>0</v>
      </c>
      <c r="U11" s="67"/>
      <c r="V11" s="52"/>
      <c r="W11" s="34" t="str">
        <f>Moustiques!P17</f>
        <v>1</v>
      </c>
      <c r="X11" s="34" t="str">
        <f>Moustiques!Q17</f>
        <v>38</v>
      </c>
      <c r="Y11" s="34" t="str">
        <f>Moustiques!R17</f>
        <v>35</v>
      </c>
      <c r="Z11" s="6">
        <f t="shared" si="4"/>
        <v>98.35</v>
      </c>
      <c r="AA11" s="82">
        <f t="shared" si="2"/>
        <v>5</v>
      </c>
      <c r="AB11" s="42"/>
      <c r="AC11" s="34">
        <f>Moustiques!V17</f>
        <v>0</v>
      </c>
      <c r="AD11" s="34">
        <f>Moustiques!W17</f>
        <v>0</v>
      </c>
      <c r="AE11" s="6" t="str">
        <f t="shared" si="5"/>
        <v xml:space="preserve"> </v>
      </c>
      <c r="AF11" s="7">
        <f t="shared" si="6"/>
        <v>0</v>
      </c>
      <c r="AG11" s="42"/>
      <c r="AH11" s="46"/>
      <c r="AI11" s="163">
        <f>Moustiques!AA17</f>
        <v>5</v>
      </c>
      <c r="AJ11" s="48"/>
      <c r="AK11" s="148">
        <f t="shared" si="7"/>
        <v>1</v>
      </c>
      <c r="AL11" s="149">
        <f t="shared" si="8"/>
        <v>1</v>
      </c>
      <c r="AM11" s="148">
        <f t="shared" si="9"/>
        <v>5</v>
      </c>
      <c r="AN11" s="149">
        <f t="shared" si="10"/>
        <v>5.004999999999999</v>
      </c>
      <c r="AO11" s="19">
        <f t="shared" si="11"/>
        <v>1</v>
      </c>
      <c r="AP11" s="19">
        <f t="shared" si="12"/>
        <v>5</v>
      </c>
      <c r="AQ11" s="152">
        <f t="shared" si="13"/>
        <v>12</v>
      </c>
      <c r="AR11" s="149">
        <f t="shared" si="14"/>
        <v>12.004999999999999</v>
      </c>
      <c r="AS11" s="89"/>
      <c r="AT11" s="60"/>
      <c r="AU11" s="7">
        <f>IF(ISERROR(RANK(AQ11,AQ$9:$AQ$38,1)),"",RANK(AQ11,$AQ$9:$AQ$38,1))</f>
        <v>5</v>
      </c>
      <c r="AV11" s="7">
        <f>IF(ISERROR(RANK(AR11,$AR$9:AR$38,1)),"",RANK(AR11,$AR$9:$AR$38,1))</f>
        <v>5</v>
      </c>
      <c r="AW11" s="62"/>
    </row>
    <row r="12" spans="1:51" x14ac:dyDescent="0.25">
      <c r="A12" s="8">
        <f>Moustiques!A18</f>
        <v>63</v>
      </c>
      <c r="B12" s="31">
        <f>Moustiques!B18</f>
        <v>55791273</v>
      </c>
      <c r="C12" s="30" t="str">
        <f>Moustiques!C18</f>
        <v>PELLETIER</v>
      </c>
      <c r="D12" s="4" t="str">
        <f>Moustiques!D18</f>
        <v>Maxime</v>
      </c>
      <c r="E12" s="9" t="str">
        <f>Moustiques!E18</f>
        <v>Ecuisses VSP</v>
      </c>
      <c r="F12" s="35" t="str">
        <f>Moustiques!F18</f>
        <v>(1)-Mous</v>
      </c>
      <c r="G12" s="67"/>
      <c r="H12" s="73">
        <f>Moustiques!H18</f>
        <v>0</v>
      </c>
      <c r="I12" s="10">
        <f t="shared" si="0"/>
        <v>0</v>
      </c>
      <c r="J12" s="34">
        <f>Moustiques!I18</f>
        <v>0</v>
      </c>
      <c r="K12" s="34">
        <f>Moustiques!J18</f>
        <v>0</v>
      </c>
      <c r="L12" s="34">
        <f>Moustiques!K18</f>
        <v>0</v>
      </c>
      <c r="M12" s="10">
        <f t="shared" si="15"/>
        <v>0</v>
      </c>
      <c r="N12" s="6" t="str">
        <f t="shared" si="16"/>
        <v>0</v>
      </c>
      <c r="O12" s="6">
        <f t="shared" si="17"/>
        <v>0</v>
      </c>
      <c r="P12" s="6">
        <f t="shared" si="18"/>
        <v>0</v>
      </c>
      <c r="Q12" s="10">
        <f t="shared" si="1"/>
        <v>0</v>
      </c>
      <c r="R12" s="4" t="b">
        <f t="shared" ref="R12:R38" si="20">IF(J12&lt;&gt;0,CONCATENATE(IF(P12&gt;9,P12,CONCATENATE(0,P12)),":",IF(O12&gt;9,O12,CONCATENATE(0,O12)),":",IF(Q12&gt;9,Q12,CONCATENATE(0,Q12))," "))</f>
        <v>0</v>
      </c>
      <c r="S12" s="6" t="str">
        <f t="shared" si="19"/>
        <v xml:space="preserve"> </v>
      </c>
      <c r="T12" s="7">
        <f t="shared" si="3"/>
        <v>0</v>
      </c>
      <c r="U12" s="67"/>
      <c r="V12" s="52"/>
      <c r="W12" s="34" t="str">
        <f>Moustiques!P18</f>
        <v>1</v>
      </c>
      <c r="X12" s="34" t="str">
        <f>Moustiques!Q18</f>
        <v>28</v>
      </c>
      <c r="Y12" s="34" t="str">
        <f>Moustiques!R18</f>
        <v>94</v>
      </c>
      <c r="Z12" s="6">
        <f t="shared" si="4"/>
        <v>88.94</v>
      </c>
      <c r="AA12" s="82">
        <f t="shared" si="2"/>
        <v>3</v>
      </c>
      <c r="AB12" s="42"/>
      <c r="AC12" s="34">
        <f>Moustiques!V18</f>
        <v>0</v>
      </c>
      <c r="AD12" s="34">
        <f>Moustiques!W18</f>
        <v>0</v>
      </c>
      <c r="AE12" s="6" t="str">
        <f t="shared" si="5"/>
        <v xml:space="preserve"> </v>
      </c>
      <c r="AF12" s="7">
        <f>IF(ISERROR(RANK(AE12,$AE$9:$AE$38,1)),0,RANK(AE12,$AE$9:$AE$38,1))</f>
        <v>0</v>
      </c>
      <c r="AG12" s="42"/>
      <c r="AH12" s="46"/>
      <c r="AI12" s="163">
        <f>Moustiques!AA18</f>
        <v>3</v>
      </c>
      <c r="AJ12" s="48"/>
      <c r="AK12" s="148">
        <f t="shared" si="7"/>
        <v>1</v>
      </c>
      <c r="AL12" s="149">
        <f t="shared" si="8"/>
        <v>1</v>
      </c>
      <c r="AM12" s="148">
        <f t="shared" si="9"/>
        <v>3</v>
      </c>
      <c r="AN12" s="149">
        <f t="shared" si="10"/>
        <v>3.0029999999999997</v>
      </c>
      <c r="AO12" s="19">
        <f t="shared" si="11"/>
        <v>1</v>
      </c>
      <c r="AP12" s="19">
        <f t="shared" si="12"/>
        <v>3</v>
      </c>
      <c r="AQ12" s="152">
        <f t="shared" si="13"/>
        <v>8</v>
      </c>
      <c r="AR12" s="149">
        <f t="shared" si="14"/>
        <v>8.0030000000000001</v>
      </c>
      <c r="AS12" s="89"/>
      <c r="AT12" s="60"/>
      <c r="AU12" s="7">
        <f>IF(ISERROR(RANK(AQ12,AQ$9:$AQ$38,1)),"",RANK(AQ12,$AQ$9:$AQ$38,1))</f>
        <v>3</v>
      </c>
      <c r="AV12" s="7">
        <f>IF(ISERROR(RANK(AR12,$AR$9:AR$38,1)),"",RANK(AR12,$AR$9:$AR$38,1))</f>
        <v>3</v>
      </c>
      <c r="AW12" s="62"/>
    </row>
    <row r="13" spans="1:51" x14ac:dyDescent="0.25">
      <c r="A13" s="8">
        <f>Moustiques!A19</f>
        <v>64</v>
      </c>
      <c r="B13" s="31">
        <f>Moustiques!B19</f>
        <v>55793039</v>
      </c>
      <c r="C13" s="30" t="str">
        <f>Moustiques!C19</f>
        <v>TRAPET</v>
      </c>
      <c r="D13" s="4" t="str">
        <f>Moustiques!D19</f>
        <v>Gaston</v>
      </c>
      <c r="E13" s="9" t="str">
        <f>Moustiques!E19</f>
        <v>Ecuisses VSP</v>
      </c>
      <c r="F13" s="35" t="str">
        <f>Moustiques!F19</f>
        <v>(1)-Mous</v>
      </c>
      <c r="G13" s="67"/>
      <c r="H13" s="73">
        <f>Moustiques!H19</f>
        <v>0</v>
      </c>
      <c r="I13" s="10">
        <f t="shared" si="0"/>
        <v>0</v>
      </c>
      <c r="J13" s="34">
        <f>Moustiques!I19</f>
        <v>0</v>
      </c>
      <c r="K13" s="34">
        <f>Moustiques!J19</f>
        <v>0</v>
      </c>
      <c r="L13" s="34">
        <f>Moustiques!K19</f>
        <v>0</v>
      </c>
      <c r="M13" s="10">
        <f t="shared" si="15"/>
        <v>0</v>
      </c>
      <c r="N13" s="6" t="str">
        <f t="shared" si="16"/>
        <v>0</v>
      </c>
      <c r="O13" s="6">
        <f t="shared" si="17"/>
        <v>0</v>
      </c>
      <c r="P13" s="6">
        <f t="shared" si="18"/>
        <v>0</v>
      </c>
      <c r="Q13" s="10">
        <f t="shared" si="1"/>
        <v>0</v>
      </c>
      <c r="R13" s="4" t="b">
        <f t="shared" si="20"/>
        <v>0</v>
      </c>
      <c r="S13" s="6" t="str">
        <f t="shared" si="19"/>
        <v xml:space="preserve"> </v>
      </c>
      <c r="T13" s="7">
        <f t="shared" si="3"/>
        <v>0</v>
      </c>
      <c r="U13" s="67"/>
      <c r="V13" s="52"/>
      <c r="W13" s="34" t="str">
        <f>Moustiques!P19</f>
        <v>1</v>
      </c>
      <c r="X13" s="34" t="str">
        <f>Moustiques!Q19</f>
        <v>23</v>
      </c>
      <c r="Y13" s="34" t="str">
        <f>Moustiques!R19</f>
        <v>37</v>
      </c>
      <c r="Z13" s="6">
        <f t="shared" si="4"/>
        <v>83.37</v>
      </c>
      <c r="AA13" s="82">
        <f t="shared" si="2"/>
        <v>1</v>
      </c>
      <c r="AB13" s="42"/>
      <c r="AC13" s="34">
        <f>Moustiques!V19</f>
        <v>0</v>
      </c>
      <c r="AD13" s="34">
        <f>Moustiques!W19</f>
        <v>0</v>
      </c>
      <c r="AE13" s="6" t="str">
        <f t="shared" si="5"/>
        <v xml:space="preserve"> </v>
      </c>
      <c r="AF13" s="7">
        <f>IF(ISERROR(RANK(AE13,$AE$9:$AE$38,1)),0,RANK(AE13,$AE$9:$AE$38,1))</f>
        <v>0</v>
      </c>
      <c r="AG13" s="42"/>
      <c r="AH13" s="46"/>
      <c r="AI13" s="163">
        <f>Moustiques!AA19</f>
        <v>4</v>
      </c>
      <c r="AJ13" s="48"/>
      <c r="AK13" s="148">
        <f t="shared" si="7"/>
        <v>1</v>
      </c>
      <c r="AL13" s="149">
        <f t="shared" si="8"/>
        <v>1</v>
      </c>
      <c r="AM13" s="148">
        <f t="shared" si="9"/>
        <v>1</v>
      </c>
      <c r="AN13" s="149">
        <f t="shared" si="10"/>
        <v>1.0009999999999999</v>
      </c>
      <c r="AO13" s="19">
        <f t="shared" si="11"/>
        <v>1</v>
      </c>
      <c r="AP13" s="19">
        <f t="shared" si="12"/>
        <v>4</v>
      </c>
      <c r="AQ13" s="152">
        <f t="shared" si="13"/>
        <v>7</v>
      </c>
      <c r="AR13" s="149">
        <f t="shared" si="14"/>
        <v>7.0009999999999994</v>
      </c>
      <c r="AS13" s="89"/>
      <c r="AT13" s="60"/>
      <c r="AU13" s="7">
        <f>IF(ISERROR(RANK(AQ13,AQ$9:$AQ$38,1)),"",RANK(AQ13,$AQ$9:$AQ$38,1))</f>
        <v>2</v>
      </c>
      <c r="AV13" s="7">
        <f>IF(ISERROR(RANK(AR13,$AR$9:AR$38,1)),"",RANK(AR13,$AR$9:$AR$38,1))</f>
        <v>2</v>
      </c>
      <c r="AW13" s="62"/>
    </row>
    <row r="14" spans="1:51" x14ac:dyDescent="0.25">
      <c r="A14" s="8">
        <f>Moustiques!A20</f>
        <v>65</v>
      </c>
      <c r="B14" s="31">
        <f>Moustiques!B20</f>
        <v>55790512</v>
      </c>
      <c r="C14" s="30" t="str">
        <f>Moustiques!C20</f>
        <v>FAMY</v>
      </c>
      <c r="D14" s="4" t="str">
        <f>Moustiques!D20</f>
        <v>Célia</v>
      </c>
      <c r="E14" s="9" t="str">
        <f>Moustiques!E20</f>
        <v>Team Mercurey</v>
      </c>
      <c r="F14" s="35" t="str">
        <f>Moustiques!F20</f>
        <v>(1)-Mous</v>
      </c>
      <c r="G14" s="67"/>
      <c r="H14" s="73">
        <f>Moustiques!H20</f>
        <v>0</v>
      </c>
      <c r="I14" s="10">
        <f t="shared" si="0"/>
        <v>0</v>
      </c>
      <c r="J14" s="34">
        <f>Moustiques!I20</f>
        <v>0</v>
      </c>
      <c r="K14" s="34">
        <f>Moustiques!J20</f>
        <v>0</v>
      </c>
      <c r="L14" s="34">
        <f>Moustiques!K20</f>
        <v>0</v>
      </c>
      <c r="M14" s="10">
        <f t="shared" si="15"/>
        <v>0</v>
      </c>
      <c r="N14" s="6" t="str">
        <f t="shared" si="16"/>
        <v>0</v>
      </c>
      <c r="O14" s="6">
        <f t="shared" si="17"/>
        <v>0</v>
      </c>
      <c r="P14" s="6">
        <f t="shared" si="18"/>
        <v>0</v>
      </c>
      <c r="Q14" s="10">
        <f t="shared" si="1"/>
        <v>0</v>
      </c>
      <c r="R14" s="4" t="b">
        <f t="shared" si="20"/>
        <v>0</v>
      </c>
      <c r="S14" s="6" t="str">
        <f t="shared" si="19"/>
        <v xml:space="preserve"> </v>
      </c>
      <c r="T14" s="7">
        <f t="shared" si="3"/>
        <v>0</v>
      </c>
      <c r="U14" s="67"/>
      <c r="V14" s="52"/>
      <c r="W14" s="34" t="str">
        <f>Moustiques!P20</f>
        <v>1</v>
      </c>
      <c r="X14" s="34" t="str">
        <f>Moustiques!Q20</f>
        <v>30</v>
      </c>
      <c r="Y14" s="34" t="str">
        <f>Moustiques!R20</f>
        <v>75</v>
      </c>
      <c r="Z14" s="6">
        <f t="shared" si="4"/>
        <v>90.75</v>
      </c>
      <c r="AA14" s="82">
        <f t="shared" si="2"/>
        <v>4</v>
      </c>
      <c r="AB14" s="42"/>
      <c r="AC14" s="34">
        <f>Moustiques!V20</f>
        <v>0</v>
      </c>
      <c r="AD14" s="34">
        <f>Moustiques!W20</f>
        <v>0</v>
      </c>
      <c r="AE14" s="6" t="str">
        <f t="shared" si="5"/>
        <v xml:space="preserve"> </v>
      </c>
      <c r="AF14" s="7">
        <f t="shared" ref="AF14:AF38" si="21">IF(ISERROR(RANK(AE14,$AE$9:$AE$38,1)),0,RANK(AE14,$AE$9:$AE$38,1))</f>
        <v>0</v>
      </c>
      <c r="AG14" s="42"/>
      <c r="AH14" s="46"/>
      <c r="AI14" s="163">
        <f>Moustiques!AA20</f>
        <v>2</v>
      </c>
      <c r="AJ14" s="48"/>
      <c r="AK14" s="148">
        <f t="shared" si="7"/>
        <v>1</v>
      </c>
      <c r="AL14" s="149">
        <f t="shared" si="8"/>
        <v>1</v>
      </c>
      <c r="AM14" s="148">
        <f t="shared" si="9"/>
        <v>4</v>
      </c>
      <c r="AN14" s="149">
        <f t="shared" si="10"/>
        <v>4.0039999999999996</v>
      </c>
      <c r="AO14" s="19">
        <f t="shared" si="11"/>
        <v>1</v>
      </c>
      <c r="AP14" s="19">
        <f t="shared" si="12"/>
        <v>2</v>
      </c>
      <c r="AQ14" s="152">
        <f t="shared" si="13"/>
        <v>8</v>
      </c>
      <c r="AR14" s="149">
        <f t="shared" si="14"/>
        <v>8.0039999999999996</v>
      </c>
      <c r="AS14" s="89"/>
      <c r="AT14" s="60"/>
      <c r="AU14" s="7">
        <f>IF(ISERROR(RANK(AQ14,AQ$9:$AQ$38,1)),"",RANK(AQ14,$AQ$9:$AQ$38,1))</f>
        <v>3</v>
      </c>
      <c r="AV14" s="7">
        <f>IF(ISERROR(RANK(AR14,$AR$9:AR$38,1)),"",RANK(AR14,$AR$9:$AR$38,1))</f>
        <v>4</v>
      </c>
      <c r="AW14" s="62"/>
    </row>
    <row r="15" spans="1:51" x14ac:dyDescent="0.25">
      <c r="A15" s="8">
        <f>Moustiques!A21</f>
        <v>0</v>
      </c>
      <c r="B15" s="31">
        <f>Moustiques!B21</f>
        <v>0</v>
      </c>
      <c r="C15" s="30" t="str">
        <f>Moustiques!C21</f>
        <v xml:space="preserve"> </v>
      </c>
      <c r="D15" s="4" t="str">
        <f>Moustiques!D21</f>
        <v xml:space="preserve"> </v>
      </c>
      <c r="E15" s="9" t="str">
        <f>Moustiques!E21</f>
        <v xml:space="preserve"> </v>
      </c>
      <c r="F15" s="35" t="str">
        <f>Moustiques!F21</f>
        <v xml:space="preserve"> </v>
      </c>
      <c r="G15" s="67"/>
      <c r="H15" s="73">
        <f>Moustiques!H21</f>
        <v>0</v>
      </c>
      <c r="I15" s="10">
        <f t="shared" si="0"/>
        <v>0</v>
      </c>
      <c r="J15" s="34">
        <f>Moustiques!I21</f>
        <v>0</v>
      </c>
      <c r="K15" s="34">
        <f>Moustiques!J21</f>
        <v>0</v>
      </c>
      <c r="L15" s="34">
        <f>Moustiques!K21</f>
        <v>0</v>
      </c>
      <c r="M15" s="10">
        <f t="shared" si="15"/>
        <v>0</v>
      </c>
      <c r="N15" s="6" t="str">
        <f t="shared" si="16"/>
        <v>0</v>
      </c>
      <c r="O15" s="6">
        <f t="shared" si="17"/>
        <v>0</v>
      </c>
      <c r="P15" s="6">
        <f t="shared" si="18"/>
        <v>0</v>
      </c>
      <c r="Q15" s="10">
        <f t="shared" si="1"/>
        <v>0</v>
      </c>
      <c r="R15" s="4" t="b">
        <f t="shared" si="20"/>
        <v>0</v>
      </c>
      <c r="S15" s="6" t="str">
        <f t="shared" si="19"/>
        <v xml:space="preserve"> </v>
      </c>
      <c r="T15" s="7">
        <f t="shared" si="3"/>
        <v>0</v>
      </c>
      <c r="U15" s="67"/>
      <c r="V15" s="52"/>
      <c r="W15" s="34">
        <f>Moustiques!P21</f>
        <v>0</v>
      </c>
      <c r="X15" s="34">
        <f>Moustiques!Q21</f>
        <v>0</v>
      </c>
      <c r="Y15" s="34">
        <f>Moustiques!R21</f>
        <v>0</v>
      </c>
      <c r="Z15" s="6" t="str">
        <f t="shared" si="4"/>
        <v/>
      </c>
      <c r="AA15" s="82">
        <f t="shared" si="2"/>
        <v>0</v>
      </c>
      <c r="AB15" s="42"/>
      <c r="AC15" s="34">
        <f>Moustiques!V21</f>
        <v>0</v>
      </c>
      <c r="AD15" s="34">
        <f>Moustiques!W21</f>
        <v>0</v>
      </c>
      <c r="AE15" s="6" t="str">
        <f t="shared" si="5"/>
        <v xml:space="preserve"> </v>
      </c>
      <c r="AF15" s="7">
        <f t="shared" si="21"/>
        <v>0</v>
      </c>
      <c r="AG15" s="42"/>
      <c r="AH15" s="46"/>
      <c r="AI15" s="163">
        <f>Moustiques!AA21</f>
        <v>0</v>
      </c>
      <c r="AJ15" s="48"/>
      <c r="AK15" s="148">
        <f t="shared" si="7"/>
        <v>1</v>
      </c>
      <c r="AL15" s="149">
        <f t="shared" si="8"/>
        <v>1</v>
      </c>
      <c r="AM15" s="148">
        <f t="shared" si="9"/>
        <v>0</v>
      </c>
      <c r="AN15" s="149">
        <f t="shared" si="10"/>
        <v>0</v>
      </c>
      <c r="AO15" s="19">
        <f t="shared" si="11"/>
        <v>1</v>
      </c>
      <c r="AP15" s="19">
        <f t="shared" si="12"/>
        <v>0</v>
      </c>
      <c r="AQ15" s="152" t="str">
        <f t="shared" si="13"/>
        <v xml:space="preserve"> </v>
      </c>
      <c r="AR15" s="149" t="str">
        <f t="shared" si="14"/>
        <v xml:space="preserve"> </v>
      </c>
      <c r="AS15" s="89"/>
      <c r="AT15" s="60"/>
      <c r="AU15" s="7" t="str">
        <f>IF(ISERROR(RANK(AQ15,AQ$9:$AQ$38,1)),"",RANK(AQ15,$AQ$9:$AQ$38,1))</f>
        <v/>
      </c>
      <c r="AV15" s="7" t="str">
        <f>IF(ISERROR(RANK(AR15,$AR$9:AR$38,1)),"",RANK(AR15,$AR$9:$AR$38,1))</f>
        <v/>
      </c>
      <c r="AW15" s="62"/>
    </row>
    <row r="16" spans="1:51" x14ac:dyDescent="0.25">
      <c r="A16" s="8">
        <f>Moustiques!A22</f>
        <v>0</v>
      </c>
      <c r="B16" s="31">
        <f>Moustiques!B22</f>
        <v>0</v>
      </c>
      <c r="C16" s="30" t="str">
        <f>Moustiques!C22</f>
        <v xml:space="preserve"> </v>
      </c>
      <c r="D16" s="4" t="str">
        <f>Moustiques!D22</f>
        <v xml:space="preserve"> </v>
      </c>
      <c r="E16" s="9" t="str">
        <f>Moustiques!E22</f>
        <v xml:space="preserve"> </v>
      </c>
      <c r="F16" s="35" t="str">
        <f>Moustiques!F22</f>
        <v xml:space="preserve"> </v>
      </c>
      <c r="G16" s="67"/>
      <c r="H16" s="73">
        <f>Moustiques!H22</f>
        <v>0</v>
      </c>
      <c r="I16" s="10">
        <f t="shared" si="0"/>
        <v>0</v>
      </c>
      <c r="J16" s="34">
        <f>Moustiques!I22</f>
        <v>0</v>
      </c>
      <c r="K16" s="34">
        <f>Moustiques!J22</f>
        <v>0</v>
      </c>
      <c r="L16" s="34">
        <f>Moustiques!K22</f>
        <v>0</v>
      </c>
      <c r="M16" s="10">
        <f t="shared" si="15"/>
        <v>0</v>
      </c>
      <c r="N16" s="6" t="str">
        <f t="shared" si="16"/>
        <v>0</v>
      </c>
      <c r="O16" s="6">
        <f t="shared" si="17"/>
        <v>0</v>
      </c>
      <c r="P16" s="6">
        <f t="shared" si="18"/>
        <v>0</v>
      </c>
      <c r="Q16" s="10">
        <f t="shared" si="1"/>
        <v>0</v>
      </c>
      <c r="R16" s="4" t="b">
        <f t="shared" si="20"/>
        <v>0</v>
      </c>
      <c r="S16" s="6" t="str">
        <f t="shared" si="19"/>
        <v xml:space="preserve"> </v>
      </c>
      <c r="T16" s="7">
        <f t="shared" si="3"/>
        <v>0</v>
      </c>
      <c r="U16" s="67"/>
      <c r="V16" s="52"/>
      <c r="W16" s="34">
        <f>Moustiques!P22</f>
        <v>0</v>
      </c>
      <c r="X16" s="34">
        <f>Moustiques!Q22</f>
        <v>0</v>
      </c>
      <c r="Y16" s="34">
        <f>Moustiques!R22</f>
        <v>0</v>
      </c>
      <c r="Z16" s="6" t="str">
        <f t="shared" si="4"/>
        <v/>
      </c>
      <c r="AA16" s="82">
        <f t="shared" si="2"/>
        <v>0</v>
      </c>
      <c r="AB16" s="42"/>
      <c r="AC16" s="34">
        <f>Moustiques!V22</f>
        <v>0</v>
      </c>
      <c r="AD16" s="34">
        <f>Moustiques!W22</f>
        <v>0</v>
      </c>
      <c r="AE16" s="6" t="str">
        <f t="shared" si="5"/>
        <v xml:space="preserve"> </v>
      </c>
      <c r="AF16" s="7">
        <f t="shared" si="21"/>
        <v>0</v>
      </c>
      <c r="AG16" s="42"/>
      <c r="AH16" s="46"/>
      <c r="AI16" s="163">
        <f>Moustiques!AA22</f>
        <v>0</v>
      </c>
      <c r="AJ16" s="48"/>
      <c r="AK16" s="148">
        <f t="shared" si="7"/>
        <v>1</v>
      </c>
      <c r="AL16" s="149">
        <f t="shared" si="8"/>
        <v>1</v>
      </c>
      <c r="AM16" s="148">
        <f t="shared" si="9"/>
        <v>0</v>
      </c>
      <c r="AN16" s="149">
        <f t="shared" si="10"/>
        <v>0</v>
      </c>
      <c r="AO16" s="19">
        <f t="shared" si="11"/>
        <v>1</v>
      </c>
      <c r="AP16" s="19">
        <f t="shared" si="12"/>
        <v>0</v>
      </c>
      <c r="AQ16" s="152" t="str">
        <f t="shared" si="13"/>
        <v xml:space="preserve"> </v>
      </c>
      <c r="AR16" s="149" t="str">
        <f t="shared" si="14"/>
        <v xml:space="preserve"> </v>
      </c>
      <c r="AS16" s="89"/>
      <c r="AT16" s="60"/>
      <c r="AU16" s="7" t="str">
        <f>IF(ISERROR(RANK(AQ16,AQ$9:$AQ$38,1)),"",RANK(AQ16,$AQ$9:$AQ$38,1))</f>
        <v/>
      </c>
      <c r="AV16" s="7" t="str">
        <f>IF(ISERROR(RANK(AR16,$AR$9:AR$38,1)),"",RANK(AR16,$AR$9:$AR$38,1))</f>
        <v/>
      </c>
      <c r="AW16" s="62"/>
    </row>
    <row r="17" spans="1:49" x14ac:dyDescent="0.25">
      <c r="A17" s="8">
        <f>Moustiques!A23</f>
        <v>0</v>
      </c>
      <c r="B17" s="31">
        <f>Moustiques!B23</f>
        <v>0</v>
      </c>
      <c r="C17" s="30" t="str">
        <f>Moustiques!C23</f>
        <v xml:space="preserve"> </v>
      </c>
      <c r="D17" s="4" t="str">
        <f>Moustiques!D23</f>
        <v xml:space="preserve"> </v>
      </c>
      <c r="E17" s="9" t="str">
        <f>Moustiques!E23</f>
        <v xml:space="preserve"> </v>
      </c>
      <c r="F17" s="35" t="str">
        <f>Moustiques!F23</f>
        <v xml:space="preserve"> </v>
      </c>
      <c r="G17" s="67"/>
      <c r="H17" s="73">
        <f>Moustiques!H23</f>
        <v>0</v>
      </c>
      <c r="I17" s="10">
        <f t="shared" si="0"/>
        <v>0</v>
      </c>
      <c r="J17" s="34">
        <f>Moustiques!I23</f>
        <v>0</v>
      </c>
      <c r="K17" s="34">
        <f>Moustiques!J23</f>
        <v>0</v>
      </c>
      <c r="L17" s="34">
        <f>Moustiques!K23</f>
        <v>0</v>
      </c>
      <c r="M17" s="10">
        <f t="shared" si="15"/>
        <v>0</v>
      </c>
      <c r="N17" s="6" t="str">
        <f t="shared" si="16"/>
        <v>0</v>
      </c>
      <c r="O17" s="6">
        <f t="shared" si="17"/>
        <v>0</v>
      </c>
      <c r="P17" s="6">
        <f t="shared" si="18"/>
        <v>0</v>
      </c>
      <c r="Q17" s="10">
        <f t="shared" si="1"/>
        <v>0</v>
      </c>
      <c r="R17" s="4" t="b">
        <f t="shared" si="20"/>
        <v>0</v>
      </c>
      <c r="S17" s="6" t="str">
        <f t="shared" si="19"/>
        <v xml:space="preserve"> </v>
      </c>
      <c r="T17" s="7">
        <f t="shared" si="3"/>
        <v>0</v>
      </c>
      <c r="U17" s="67"/>
      <c r="V17" s="52"/>
      <c r="W17" s="34">
        <f>Moustiques!P23</f>
        <v>0</v>
      </c>
      <c r="X17" s="34">
        <f>Moustiques!Q23</f>
        <v>0</v>
      </c>
      <c r="Y17" s="34">
        <f>Moustiques!R23</f>
        <v>0</v>
      </c>
      <c r="Z17" s="6" t="str">
        <f t="shared" si="4"/>
        <v/>
      </c>
      <c r="AA17" s="82">
        <f t="shared" si="2"/>
        <v>0</v>
      </c>
      <c r="AB17" s="42"/>
      <c r="AC17" s="34">
        <f>Moustiques!V23</f>
        <v>0</v>
      </c>
      <c r="AD17" s="34">
        <f>Moustiques!W23</f>
        <v>0</v>
      </c>
      <c r="AE17" s="6" t="str">
        <f t="shared" si="5"/>
        <v xml:space="preserve"> </v>
      </c>
      <c r="AF17" s="7">
        <f t="shared" si="21"/>
        <v>0</v>
      </c>
      <c r="AG17" s="42"/>
      <c r="AH17" s="46"/>
      <c r="AI17" s="163">
        <f>Moustiques!AA23</f>
        <v>0</v>
      </c>
      <c r="AJ17" s="48"/>
      <c r="AK17" s="148">
        <f t="shared" si="7"/>
        <v>1</v>
      </c>
      <c r="AL17" s="149">
        <f t="shared" si="8"/>
        <v>1</v>
      </c>
      <c r="AM17" s="148">
        <f t="shared" si="9"/>
        <v>0</v>
      </c>
      <c r="AN17" s="149">
        <f t="shared" si="10"/>
        <v>0</v>
      </c>
      <c r="AO17" s="19">
        <f t="shared" si="11"/>
        <v>1</v>
      </c>
      <c r="AP17" s="19">
        <f t="shared" si="12"/>
        <v>0</v>
      </c>
      <c r="AQ17" s="152" t="str">
        <f t="shared" si="13"/>
        <v xml:space="preserve"> </v>
      </c>
      <c r="AR17" s="149" t="str">
        <f t="shared" si="14"/>
        <v xml:space="preserve"> </v>
      </c>
      <c r="AS17" s="89"/>
      <c r="AT17" s="60"/>
      <c r="AU17" s="7" t="str">
        <f>IF(ISERROR(RANK(AQ17,AQ$9:$AQ$38,1)),"",RANK(AQ17,$AQ$9:$AQ$38,1))</f>
        <v/>
      </c>
      <c r="AV17" s="7" t="str">
        <f>IF(ISERROR(RANK(AR17,$AR$9:AR$38,1)),"",RANK(AR17,$AR$9:$AR$38,1))</f>
        <v/>
      </c>
      <c r="AW17" s="62"/>
    </row>
    <row r="18" spans="1:49" x14ac:dyDescent="0.25">
      <c r="A18" s="8">
        <f>Moustiques!A24</f>
        <v>0</v>
      </c>
      <c r="B18" s="31">
        <f>Moustiques!B24</f>
        <v>0</v>
      </c>
      <c r="C18" s="30" t="str">
        <f>Moustiques!C24</f>
        <v xml:space="preserve"> </v>
      </c>
      <c r="D18" s="4" t="str">
        <f>Moustiques!D24</f>
        <v xml:space="preserve"> </v>
      </c>
      <c r="E18" s="9" t="str">
        <f>Moustiques!E24</f>
        <v xml:space="preserve"> </v>
      </c>
      <c r="F18" s="35" t="str">
        <f>Moustiques!F24</f>
        <v xml:space="preserve"> </v>
      </c>
      <c r="G18" s="67"/>
      <c r="H18" s="73">
        <f>Moustiques!H24</f>
        <v>0</v>
      </c>
      <c r="I18" s="10">
        <f t="shared" si="0"/>
        <v>0</v>
      </c>
      <c r="J18" s="34">
        <f>Moustiques!I24</f>
        <v>0</v>
      </c>
      <c r="K18" s="34">
        <f>Moustiques!J24</f>
        <v>0</v>
      </c>
      <c r="L18" s="34">
        <f>Moustiques!K24</f>
        <v>0</v>
      </c>
      <c r="M18" s="10">
        <f t="shared" si="15"/>
        <v>0</v>
      </c>
      <c r="N18" s="6" t="str">
        <f t="shared" si="16"/>
        <v>0</v>
      </c>
      <c r="O18" s="6">
        <f t="shared" si="17"/>
        <v>0</v>
      </c>
      <c r="P18" s="6">
        <f t="shared" si="18"/>
        <v>0</v>
      </c>
      <c r="Q18" s="10">
        <f t="shared" si="1"/>
        <v>0</v>
      </c>
      <c r="R18" s="4" t="b">
        <f t="shared" si="20"/>
        <v>0</v>
      </c>
      <c r="S18" s="6" t="str">
        <f t="shared" si="19"/>
        <v xml:space="preserve"> </v>
      </c>
      <c r="T18" s="7">
        <f t="shared" si="3"/>
        <v>0</v>
      </c>
      <c r="U18" s="67"/>
      <c r="V18" s="52"/>
      <c r="W18" s="34">
        <f>Moustiques!P24</f>
        <v>0</v>
      </c>
      <c r="X18" s="34">
        <f>Moustiques!Q24</f>
        <v>0</v>
      </c>
      <c r="Y18" s="34">
        <f>Moustiques!R24</f>
        <v>0</v>
      </c>
      <c r="Z18" s="6" t="str">
        <f t="shared" si="4"/>
        <v/>
      </c>
      <c r="AA18" s="82">
        <f t="shared" si="2"/>
        <v>0</v>
      </c>
      <c r="AB18" s="42"/>
      <c r="AC18" s="34">
        <f>Moustiques!V24</f>
        <v>0</v>
      </c>
      <c r="AD18" s="34">
        <f>Moustiques!W24</f>
        <v>0</v>
      </c>
      <c r="AE18" s="6" t="str">
        <f t="shared" si="5"/>
        <v xml:space="preserve"> </v>
      </c>
      <c r="AF18" s="7">
        <f t="shared" si="21"/>
        <v>0</v>
      </c>
      <c r="AG18" s="42"/>
      <c r="AH18" s="46"/>
      <c r="AI18" s="163">
        <f>Moustiques!AA24</f>
        <v>0</v>
      </c>
      <c r="AJ18" s="48"/>
      <c r="AK18" s="148">
        <f t="shared" si="7"/>
        <v>1</v>
      </c>
      <c r="AL18" s="149">
        <f t="shared" si="8"/>
        <v>1</v>
      </c>
      <c r="AM18" s="148">
        <f t="shared" si="9"/>
        <v>0</v>
      </c>
      <c r="AN18" s="149">
        <f t="shared" si="10"/>
        <v>0</v>
      </c>
      <c r="AO18" s="19">
        <f t="shared" si="11"/>
        <v>1</v>
      </c>
      <c r="AP18" s="19">
        <f t="shared" si="12"/>
        <v>0</v>
      </c>
      <c r="AQ18" s="152" t="str">
        <f t="shared" si="13"/>
        <v xml:space="preserve"> </v>
      </c>
      <c r="AR18" s="149" t="str">
        <f t="shared" si="14"/>
        <v xml:space="preserve"> </v>
      </c>
      <c r="AS18" s="89"/>
      <c r="AT18" s="60"/>
      <c r="AU18" s="7" t="str">
        <f>IF(ISERROR(RANK(AQ18,AQ$9:$AQ$38,1)),"",RANK(AQ18,$AQ$9:$AQ$38,1))</f>
        <v/>
      </c>
      <c r="AV18" s="7" t="str">
        <f>IF(ISERROR(RANK(AR18,$AR$9:AR$38,1)),"",RANK(AR18,$AR$9:$AR$38,1))</f>
        <v/>
      </c>
      <c r="AW18" s="62"/>
    </row>
    <row r="19" spans="1:49" x14ac:dyDescent="0.25">
      <c r="A19" s="8">
        <f>Moustiques!A25</f>
        <v>0</v>
      </c>
      <c r="B19" s="31">
        <f>Moustiques!B25</f>
        <v>0</v>
      </c>
      <c r="C19" s="30" t="str">
        <f>Moustiques!C25</f>
        <v xml:space="preserve"> </v>
      </c>
      <c r="D19" s="4" t="str">
        <f>Moustiques!D25</f>
        <v xml:space="preserve"> </v>
      </c>
      <c r="E19" s="9" t="str">
        <f>Moustiques!E25</f>
        <v xml:space="preserve"> </v>
      </c>
      <c r="F19" s="35" t="str">
        <f>Moustiques!F25</f>
        <v xml:space="preserve"> </v>
      </c>
      <c r="G19" s="67"/>
      <c r="H19" s="73">
        <f>Moustiques!H25</f>
        <v>0</v>
      </c>
      <c r="I19" s="10">
        <f t="shared" si="0"/>
        <v>0</v>
      </c>
      <c r="J19" s="34">
        <f>Moustiques!I25</f>
        <v>0</v>
      </c>
      <c r="K19" s="34">
        <f>Moustiques!J25</f>
        <v>0</v>
      </c>
      <c r="L19" s="34">
        <f>Moustiques!K25</f>
        <v>0</v>
      </c>
      <c r="M19" s="10">
        <f t="shared" si="15"/>
        <v>0</v>
      </c>
      <c r="N19" s="6" t="str">
        <f t="shared" si="16"/>
        <v>0</v>
      </c>
      <c r="O19" s="6">
        <f t="shared" si="17"/>
        <v>0</v>
      </c>
      <c r="P19" s="6">
        <f t="shared" si="18"/>
        <v>0</v>
      </c>
      <c r="Q19" s="10">
        <f t="shared" si="1"/>
        <v>0</v>
      </c>
      <c r="R19" s="4" t="b">
        <f t="shared" si="20"/>
        <v>0</v>
      </c>
      <c r="S19" s="6" t="str">
        <f t="shared" si="19"/>
        <v xml:space="preserve"> </v>
      </c>
      <c r="T19" s="7">
        <f t="shared" si="3"/>
        <v>0</v>
      </c>
      <c r="U19" s="67"/>
      <c r="V19" s="52"/>
      <c r="W19" s="34">
        <f>Moustiques!P25</f>
        <v>0</v>
      </c>
      <c r="X19" s="34">
        <f>Moustiques!Q25</f>
        <v>0</v>
      </c>
      <c r="Y19" s="34">
        <f>Moustiques!R25</f>
        <v>0</v>
      </c>
      <c r="Z19" s="6" t="str">
        <f t="shared" si="4"/>
        <v/>
      </c>
      <c r="AA19" s="82">
        <f t="shared" si="2"/>
        <v>0</v>
      </c>
      <c r="AB19" s="42"/>
      <c r="AC19" s="34">
        <f>Moustiques!V25</f>
        <v>0</v>
      </c>
      <c r="AD19" s="34">
        <f>Moustiques!W25</f>
        <v>0</v>
      </c>
      <c r="AE19" s="6" t="str">
        <f t="shared" si="5"/>
        <v xml:space="preserve"> </v>
      </c>
      <c r="AF19" s="7">
        <f t="shared" si="21"/>
        <v>0</v>
      </c>
      <c r="AG19" s="42"/>
      <c r="AH19" s="46"/>
      <c r="AI19" s="163">
        <f>Moustiques!AA25</f>
        <v>0</v>
      </c>
      <c r="AJ19" s="48"/>
      <c r="AK19" s="148">
        <f t="shared" si="7"/>
        <v>1</v>
      </c>
      <c r="AL19" s="149">
        <f t="shared" si="8"/>
        <v>1</v>
      </c>
      <c r="AM19" s="148">
        <f t="shared" si="9"/>
        <v>0</v>
      </c>
      <c r="AN19" s="149">
        <f t="shared" si="10"/>
        <v>0</v>
      </c>
      <c r="AO19" s="19">
        <f t="shared" si="11"/>
        <v>1</v>
      </c>
      <c r="AP19" s="19">
        <f t="shared" si="12"/>
        <v>0</v>
      </c>
      <c r="AQ19" s="152" t="str">
        <f t="shared" si="13"/>
        <v xml:space="preserve"> </v>
      </c>
      <c r="AR19" s="149" t="str">
        <f t="shared" si="14"/>
        <v xml:space="preserve"> </v>
      </c>
      <c r="AS19" s="89"/>
      <c r="AT19" s="60"/>
      <c r="AU19" s="7" t="str">
        <f>IF(ISERROR(RANK(AQ19,AQ$9:$AQ$38,1)),"",RANK(AQ19,$AQ$9:$AQ$38,1))</f>
        <v/>
      </c>
      <c r="AV19" s="7" t="str">
        <f>IF(ISERROR(RANK(AR19,$AR$9:AR$38,1)),"",RANK(AR19,$AR$9:$AR$38,1))</f>
        <v/>
      </c>
      <c r="AW19" s="62"/>
    </row>
    <row r="20" spans="1:49" x14ac:dyDescent="0.25">
      <c r="A20" s="8">
        <f>Moustiques!A26</f>
        <v>0</v>
      </c>
      <c r="B20" s="31">
        <f>Moustiques!B26</f>
        <v>0</v>
      </c>
      <c r="C20" s="30" t="str">
        <f>Moustiques!C26</f>
        <v xml:space="preserve"> </v>
      </c>
      <c r="D20" s="4" t="str">
        <f>Moustiques!D26</f>
        <v xml:space="preserve"> </v>
      </c>
      <c r="E20" s="9" t="str">
        <f>Moustiques!E26</f>
        <v xml:space="preserve"> </v>
      </c>
      <c r="F20" s="35" t="str">
        <f>Moustiques!F26</f>
        <v xml:space="preserve"> </v>
      </c>
      <c r="G20" s="67"/>
      <c r="H20" s="73">
        <f>Moustiques!H26</f>
        <v>0</v>
      </c>
      <c r="I20" s="10">
        <f t="shared" si="0"/>
        <v>0</v>
      </c>
      <c r="J20" s="34">
        <f>Moustiques!I26</f>
        <v>0</v>
      </c>
      <c r="K20" s="34">
        <f>Moustiques!J26</f>
        <v>0</v>
      </c>
      <c r="L20" s="34">
        <f>Moustiques!K26</f>
        <v>0</v>
      </c>
      <c r="M20" s="10">
        <f t="shared" si="15"/>
        <v>0</v>
      </c>
      <c r="N20" s="6" t="str">
        <f t="shared" si="16"/>
        <v>0</v>
      </c>
      <c r="O20" s="6">
        <f t="shared" si="17"/>
        <v>0</v>
      </c>
      <c r="P20" s="6">
        <f t="shared" si="18"/>
        <v>0</v>
      </c>
      <c r="Q20" s="10">
        <f t="shared" si="1"/>
        <v>0</v>
      </c>
      <c r="R20" s="4" t="b">
        <f t="shared" si="20"/>
        <v>0</v>
      </c>
      <c r="S20" s="6" t="str">
        <f t="shared" si="19"/>
        <v xml:space="preserve"> </v>
      </c>
      <c r="T20" s="7">
        <f t="shared" si="3"/>
        <v>0</v>
      </c>
      <c r="U20" s="67"/>
      <c r="V20" s="52"/>
      <c r="W20" s="34">
        <f>Moustiques!P26</f>
        <v>0</v>
      </c>
      <c r="X20" s="34">
        <f>Moustiques!Q26</f>
        <v>0</v>
      </c>
      <c r="Y20" s="34">
        <f>Moustiques!R26</f>
        <v>0</v>
      </c>
      <c r="Z20" s="6" t="str">
        <f t="shared" si="4"/>
        <v/>
      </c>
      <c r="AA20" s="82">
        <f t="shared" si="2"/>
        <v>0</v>
      </c>
      <c r="AB20" s="42"/>
      <c r="AC20" s="34">
        <f>Moustiques!V26</f>
        <v>0</v>
      </c>
      <c r="AD20" s="34">
        <f>Moustiques!W26</f>
        <v>0</v>
      </c>
      <c r="AE20" s="6" t="str">
        <f t="shared" si="5"/>
        <v xml:space="preserve"> </v>
      </c>
      <c r="AF20" s="7">
        <f t="shared" si="21"/>
        <v>0</v>
      </c>
      <c r="AG20" s="42"/>
      <c r="AH20" s="46"/>
      <c r="AI20" s="163">
        <f>Moustiques!AA26</f>
        <v>0</v>
      </c>
      <c r="AJ20" s="48"/>
      <c r="AK20" s="148">
        <f t="shared" si="7"/>
        <v>1</v>
      </c>
      <c r="AL20" s="149">
        <f t="shared" si="8"/>
        <v>1</v>
      </c>
      <c r="AM20" s="148">
        <f t="shared" si="9"/>
        <v>0</v>
      </c>
      <c r="AN20" s="149">
        <f t="shared" si="10"/>
        <v>0</v>
      </c>
      <c r="AO20" s="19">
        <f t="shared" si="11"/>
        <v>1</v>
      </c>
      <c r="AP20" s="19">
        <f t="shared" si="12"/>
        <v>0</v>
      </c>
      <c r="AQ20" s="152" t="str">
        <f t="shared" si="13"/>
        <v xml:space="preserve"> </v>
      </c>
      <c r="AR20" s="149" t="str">
        <f t="shared" si="14"/>
        <v xml:space="preserve"> </v>
      </c>
      <c r="AS20" s="89"/>
      <c r="AT20" s="60"/>
      <c r="AU20" s="7" t="str">
        <f>IF(ISERROR(RANK(AQ20,AQ$9:$AQ$38,1)),"",RANK(AQ20,$AQ$9:$AQ$38,1))</f>
        <v/>
      </c>
      <c r="AV20" s="7" t="str">
        <f>IF(ISERROR(RANK(AR20,$AR$9:AR$38,1)),"",RANK(AR20,$AR$9:$AR$38,1))</f>
        <v/>
      </c>
      <c r="AW20" s="62"/>
    </row>
    <row r="21" spans="1:49" x14ac:dyDescent="0.25">
      <c r="A21" s="8">
        <f>Moustiques!A27</f>
        <v>0</v>
      </c>
      <c r="B21" s="31">
        <f>Moustiques!B27</f>
        <v>0</v>
      </c>
      <c r="C21" s="30" t="str">
        <f>Moustiques!C27</f>
        <v xml:space="preserve"> </v>
      </c>
      <c r="D21" s="4" t="str">
        <f>Moustiques!D27</f>
        <v xml:space="preserve"> </v>
      </c>
      <c r="E21" s="9" t="str">
        <f>Moustiques!E27</f>
        <v xml:space="preserve"> </v>
      </c>
      <c r="F21" s="35" t="str">
        <f>Moustiques!F27</f>
        <v xml:space="preserve"> </v>
      </c>
      <c r="G21" s="67"/>
      <c r="H21" s="73">
        <f>Moustiques!H27</f>
        <v>0</v>
      </c>
      <c r="I21" s="10">
        <f t="shared" si="0"/>
        <v>0</v>
      </c>
      <c r="J21" s="34">
        <f>Moustiques!I27</f>
        <v>0</v>
      </c>
      <c r="K21" s="34">
        <f>Moustiques!J27</f>
        <v>0</v>
      </c>
      <c r="L21" s="34">
        <f>Moustiques!K27</f>
        <v>0</v>
      </c>
      <c r="M21" s="10">
        <f t="shared" si="15"/>
        <v>0</v>
      </c>
      <c r="N21" s="6" t="str">
        <f t="shared" si="16"/>
        <v>0</v>
      </c>
      <c r="O21" s="6">
        <f t="shared" si="17"/>
        <v>0</v>
      </c>
      <c r="P21" s="6">
        <f t="shared" si="18"/>
        <v>0</v>
      </c>
      <c r="Q21" s="10">
        <f t="shared" si="1"/>
        <v>0</v>
      </c>
      <c r="R21" s="4" t="b">
        <f t="shared" si="20"/>
        <v>0</v>
      </c>
      <c r="S21" s="6" t="str">
        <f t="shared" si="19"/>
        <v xml:space="preserve"> </v>
      </c>
      <c r="T21" s="7">
        <f t="shared" si="3"/>
        <v>0</v>
      </c>
      <c r="U21" s="67"/>
      <c r="V21" s="52"/>
      <c r="W21" s="34">
        <f>Moustiques!P27</f>
        <v>0</v>
      </c>
      <c r="X21" s="34">
        <f>Moustiques!Q27</f>
        <v>0</v>
      </c>
      <c r="Y21" s="34">
        <f>Moustiques!R27</f>
        <v>0</v>
      </c>
      <c r="Z21" s="6" t="str">
        <f t="shared" si="4"/>
        <v/>
      </c>
      <c r="AA21" s="82">
        <f t="shared" si="2"/>
        <v>0</v>
      </c>
      <c r="AB21" s="42"/>
      <c r="AC21" s="34">
        <f>Moustiques!V27</f>
        <v>0</v>
      </c>
      <c r="AD21" s="34">
        <f>Moustiques!W27</f>
        <v>0</v>
      </c>
      <c r="AE21" s="6" t="str">
        <f t="shared" si="5"/>
        <v xml:space="preserve"> </v>
      </c>
      <c r="AF21" s="7">
        <f t="shared" si="21"/>
        <v>0</v>
      </c>
      <c r="AG21" s="42"/>
      <c r="AH21" s="46"/>
      <c r="AI21" s="163">
        <f>Moustiques!AA27</f>
        <v>0</v>
      </c>
      <c r="AJ21" s="48"/>
      <c r="AK21" s="148">
        <f t="shared" si="7"/>
        <v>1</v>
      </c>
      <c r="AL21" s="149">
        <f t="shared" si="8"/>
        <v>1</v>
      </c>
      <c r="AM21" s="148">
        <f t="shared" si="9"/>
        <v>0</v>
      </c>
      <c r="AN21" s="149">
        <f t="shared" si="10"/>
        <v>0</v>
      </c>
      <c r="AO21" s="19">
        <f t="shared" si="11"/>
        <v>1</v>
      </c>
      <c r="AP21" s="19">
        <f t="shared" si="12"/>
        <v>0</v>
      </c>
      <c r="AQ21" s="152" t="str">
        <f t="shared" si="13"/>
        <v xml:space="preserve"> </v>
      </c>
      <c r="AR21" s="149" t="str">
        <f t="shared" si="14"/>
        <v xml:space="preserve"> </v>
      </c>
      <c r="AS21" s="89"/>
      <c r="AT21" s="60"/>
      <c r="AU21" s="7" t="str">
        <f>IF(ISERROR(RANK(AQ21,AQ$9:$AQ$38,1)),"",RANK(AQ21,$AQ$9:$AQ$38,1))</f>
        <v/>
      </c>
      <c r="AV21" s="7" t="str">
        <f>IF(ISERROR(RANK(AR21,$AR$9:AR$38,1)),"",RANK(AR21,$AR$9:$AR$38,1))</f>
        <v/>
      </c>
      <c r="AW21" s="62"/>
    </row>
    <row r="22" spans="1:49" x14ac:dyDescent="0.25">
      <c r="A22" s="8">
        <f>Moustiques!A28</f>
        <v>0</v>
      </c>
      <c r="B22" s="31">
        <f>Moustiques!B28</f>
        <v>0</v>
      </c>
      <c r="C22" s="30" t="str">
        <f>Moustiques!C28</f>
        <v xml:space="preserve"> </v>
      </c>
      <c r="D22" s="4" t="str">
        <f>Moustiques!D28</f>
        <v xml:space="preserve"> </v>
      </c>
      <c r="E22" s="9" t="str">
        <f>Moustiques!E28</f>
        <v xml:space="preserve"> </v>
      </c>
      <c r="F22" s="35" t="str">
        <f>Moustiques!F28</f>
        <v xml:space="preserve"> </v>
      </c>
      <c r="G22" s="67"/>
      <c r="H22" s="73">
        <f>Moustiques!H28</f>
        <v>0</v>
      </c>
      <c r="I22" s="10">
        <f t="shared" si="0"/>
        <v>0</v>
      </c>
      <c r="J22" s="34">
        <f>Moustiques!I28</f>
        <v>0</v>
      </c>
      <c r="K22" s="34">
        <f>Moustiques!J28</f>
        <v>0</v>
      </c>
      <c r="L22" s="34">
        <f>Moustiques!K28</f>
        <v>0</v>
      </c>
      <c r="M22" s="10">
        <f t="shared" si="15"/>
        <v>0</v>
      </c>
      <c r="N22" s="6" t="str">
        <f t="shared" si="16"/>
        <v>0</v>
      </c>
      <c r="O22" s="6">
        <f t="shared" si="17"/>
        <v>0</v>
      </c>
      <c r="P22" s="6">
        <f t="shared" si="18"/>
        <v>0</v>
      </c>
      <c r="Q22" s="10">
        <f t="shared" si="1"/>
        <v>0</v>
      </c>
      <c r="R22" s="4" t="b">
        <f t="shared" si="20"/>
        <v>0</v>
      </c>
      <c r="S22" s="6" t="str">
        <f t="shared" si="19"/>
        <v xml:space="preserve"> </v>
      </c>
      <c r="T22" s="7">
        <f t="shared" si="3"/>
        <v>0</v>
      </c>
      <c r="U22" s="67"/>
      <c r="V22" s="52"/>
      <c r="W22" s="34">
        <f>Moustiques!P28</f>
        <v>0</v>
      </c>
      <c r="X22" s="34">
        <f>Moustiques!Q28</f>
        <v>0</v>
      </c>
      <c r="Y22" s="34">
        <f>Moustiques!R28</f>
        <v>0</v>
      </c>
      <c r="Z22" s="6" t="str">
        <f t="shared" si="4"/>
        <v/>
      </c>
      <c r="AA22" s="82">
        <f t="shared" si="2"/>
        <v>0</v>
      </c>
      <c r="AB22" s="42"/>
      <c r="AC22" s="34">
        <f>Moustiques!V28</f>
        <v>0</v>
      </c>
      <c r="AD22" s="34">
        <f>Moustiques!W28</f>
        <v>0</v>
      </c>
      <c r="AE22" s="6" t="str">
        <f t="shared" si="5"/>
        <v xml:space="preserve"> </v>
      </c>
      <c r="AF22" s="7">
        <f t="shared" si="21"/>
        <v>0</v>
      </c>
      <c r="AG22" s="42"/>
      <c r="AH22" s="46"/>
      <c r="AI22" s="163">
        <f>Moustiques!AA28</f>
        <v>0</v>
      </c>
      <c r="AJ22" s="48"/>
      <c r="AK22" s="148">
        <f t="shared" si="7"/>
        <v>1</v>
      </c>
      <c r="AL22" s="149">
        <f t="shared" si="8"/>
        <v>1</v>
      </c>
      <c r="AM22" s="148">
        <f t="shared" si="9"/>
        <v>0</v>
      </c>
      <c r="AN22" s="149">
        <f t="shared" si="10"/>
        <v>0</v>
      </c>
      <c r="AO22" s="19">
        <f t="shared" si="11"/>
        <v>1</v>
      </c>
      <c r="AP22" s="19">
        <f t="shared" si="12"/>
        <v>0</v>
      </c>
      <c r="AQ22" s="152" t="str">
        <f t="shared" si="13"/>
        <v xml:space="preserve"> </v>
      </c>
      <c r="AR22" s="149" t="str">
        <f t="shared" si="14"/>
        <v xml:space="preserve"> </v>
      </c>
      <c r="AS22" s="89"/>
      <c r="AT22" s="60"/>
      <c r="AU22" s="7" t="str">
        <f>IF(ISERROR(RANK(AQ22,AQ$9:$AQ$38,1)),"",RANK(AQ22,$AQ$9:$AQ$38,1))</f>
        <v/>
      </c>
      <c r="AV22" s="7" t="str">
        <f>IF(ISERROR(RANK(AR22,$AR$9:AR$38,1)),"",RANK(AR22,$AR$9:$AR$38,1))</f>
        <v/>
      </c>
      <c r="AW22" s="62"/>
    </row>
    <row r="23" spans="1:49" x14ac:dyDescent="0.25">
      <c r="A23" s="8">
        <f>Moustiques!A29</f>
        <v>0</v>
      </c>
      <c r="B23" s="31">
        <f>Moustiques!B29</f>
        <v>0</v>
      </c>
      <c r="C23" s="30" t="str">
        <f>Moustiques!C29</f>
        <v xml:space="preserve"> </v>
      </c>
      <c r="D23" s="4" t="str">
        <f>Moustiques!D29</f>
        <v xml:space="preserve"> </v>
      </c>
      <c r="E23" s="9" t="str">
        <f>Moustiques!E29</f>
        <v xml:space="preserve"> </v>
      </c>
      <c r="F23" s="35" t="str">
        <f>Moustiques!F29</f>
        <v xml:space="preserve"> </v>
      </c>
      <c r="G23" s="67"/>
      <c r="H23" s="73">
        <f>Moustiques!H29</f>
        <v>0</v>
      </c>
      <c r="I23" s="10">
        <f t="shared" si="0"/>
        <v>0</v>
      </c>
      <c r="J23" s="34">
        <f>Moustiques!I29</f>
        <v>0</v>
      </c>
      <c r="K23" s="34">
        <f>Moustiques!J29</f>
        <v>0</v>
      </c>
      <c r="L23" s="34">
        <f>Moustiques!K29</f>
        <v>0</v>
      </c>
      <c r="M23" s="10">
        <f t="shared" si="15"/>
        <v>0</v>
      </c>
      <c r="N23" s="6" t="str">
        <f t="shared" si="16"/>
        <v>0</v>
      </c>
      <c r="O23" s="6">
        <f t="shared" si="17"/>
        <v>0</v>
      </c>
      <c r="P23" s="6">
        <f t="shared" si="18"/>
        <v>0</v>
      </c>
      <c r="Q23" s="10">
        <f t="shared" si="1"/>
        <v>0</v>
      </c>
      <c r="R23" s="4" t="b">
        <f t="shared" si="20"/>
        <v>0</v>
      </c>
      <c r="S23" s="6" t="str">
        <f t="shared" si="19"/>
        <v xml:space="preserve"> </v>
      </c>
      <c r="T23" s="7">
        <f t="shared" si="3"/>
        <v>0</v>
      </c>
      <c r="U23" s="67"/>
      <c r="V23" s="52"/>
      <c r="W23" s="34">
        <f>Moustiques!P29</f>
        <v>0</v>
      </c>
      <c r="X23" s="34">
        <f>Moustiques!Q29</f>
        <v>0</v>
      </c>
      <c r="Y23" s="34">
        <f>Moustiques!R29</f>
        <v>0</v>
      </c>
      <c r="Z23" s="6" t="str">
        <f t="shared" si="4"/>
        <v/>
      </c>
      <c r="AA23" s="82">
        <f t="shared" si="2"/>
        <v>0</v>
      </c>
      <c r="AB23" s="42"/>
      <c r="AC23" s="34">
        <f>Moustiques!V29</f>
        <v>0</v>
      </c>
      <c r="AD23" s="34">
        <f>Moustiques!W29</f>
        <v>0</v>
      </c>
      <c r="AE23" s="6" t="str">
        <f t="shared" si="5"/>
        <v xml:space="preserve"> </v>
      </c>
      <c r="AF23" s="7">
        <f t="shared" si="21"/>
        <v>0</v>
      </c>
      <c r="AG23" s="42"/>
      <c r="AH23" s="46"/>
      <c r="AI23" s="163">
        <f>Moustiques!AA29</f>
        <v>0</v>
      </c>
      <c r="AJ23" s="48"/>
      <c r="AK23" s="148">
        <f t="shared" si="7"/>
        <v>1</v>
      </c>
      <c r="AL23" s="149">
        <f t="shared" si="8"/>
        <v>1</v>
      </c>
      <c r="AM23" s="148">
        <f t="shared" si="9"/>
        <v>0</v>
      </c>
      <c r="AN23" s="149">
        <f t="shared" si="10"/>
        <v>0</v>
      </c>
      <c r="AO23" s="19">
        <f t="shared" si="11"/>
        <v>1</v>
      </c>
      <c r="AP23" s="19">
        <f t="shared" si="12"/>
        <v>0</v>
      </c>
      <c r="AQ23" s="152" t="str">
        <f t="shared" si="13"/>
        <v xml:space="preserve"> </v>
      </c>
      <c r="AR23" s="149" t="str">
        <f t="shared" si="14"/>
        <v xml:space="preserve"> </v>
      </c>
      <c r="AS23" s="89"/>
      <c r="AT23" s="60"/>
      <c r="AU23" s="7" t="str">
        <f>IF(ISERROR(RANK(AQ23,AQ$9:$AQ$38,1)),"",RANK(AQ23,$AQ$9:$AQ$38,1))</f>
        <v/>
      </c>
      <c r="AV23" s="7" t="str">
        <f>IF(ISERROR(RANK(AR23,$AR$9:AR$38,1)),"",RANK(AR23,$AR$9:$AR$38,1))</f>
        <v/>
      </c>
      <c r="AW23" s="36"/>
    </row>
    <row r="24" spans="1:49" x14ac:dyDescent="0.25">
      <c r="A24" s="8">
        <f>Moustiques!A30</f>
        <v>0</v>
      </c>
      <c r="B24" s="31">
        <f>Moustiques!B30</f>
        <v>0</v>
      </c>
      <c r="C24" s="30" t="str">
        <f>Moustiques!C30</f>
        <v xml:space="preserve"> </v>
      </c>
      <c r="D24" s="4" t="str">
        <f>Moustiques!D30</f>
        <v xml:space="preserve"> </v>
      </c>
      <c r="E24" s="9" t="str">
        <f>Moustiques!E30</f>
        <v xml:space="preserve"> </v>
      </c>
      <c r="F24" s="35" t="str">
        <f>Moustiques!F30</f>
        <v xml:space="preserve"> </v>
      </c>
      <c r="G24" s="67"/>
      <c r="H24" s="73">
        <f>Moustiques!H30</f>
        <v>0</v>
      </c>
      <c r="I24" s="10">
        <f t="shared" si="0"/>
        <v>0</v>
      </c>
      <c r="J24" s="34">
        <f>Moustiques!I30</f>
        <v>0</v>
      </c>
      <c r="K24" s="34">
        <f>Moustiques!J30</f>
        <v>0</v>
      </c>
      <c r="L24" s="34">
        <f>Moustiques!K30</f>
        <v>0</v>
      </c>
      <c r="M24" s="10">
        <f t="shared" si="15"/>
        <v>0</v>
      </c>
      <c r="N24" s="6" t="str">
        <f t="shared" si="16"/>
        <v>0</v>
      </c>
      <c r="O24" s="6">
        <f t="shared" si="17"/>
        <v>0</v>
      </c>
      <c r="P24" s="6">
        <f t="shared" si="18"/>
        <v>0</v>
      </c>
      <c r="Q24" s="10">
        <f t="shared" si="1"/>
        <v>0</v>
      </c>
      <c r="R24" s="4" t="b">
        <f t="shared" si="20"/>
        <v>0</v>
      </c>
      <c r="S24" s="6" t="str">
        <f t="shared" si="19"/>
        <v xml:space="preserve"> </v>
      </c>
      <c r="T24" s="7">
        <f t="shared" si="3"/>
        <v>0</v>
      </c>
      <c r="U24" s="67"/>
      <c r="V24" s="52"/>
      <c r="W24" s="34">
        <f>Moustiques!P30</f>
        <v>0</v>
      </c>
      <c r="X24" s="34">
        <f>Moustiques!Q30</f>
        <v>0</v>
      </c>
      <c r="Y24" s="34">
        <f>Moustiques!R30</f>
        <v>0</v>
      </c>
      <c r="Z24" s="6" t="str">
        <f t="shared" si="4"/>
        <v/>
      </c>
      <c r="AA24" s="82">
        <f t="shared" si="2"/>
        <v>0</v>
      </c>
      <c r="AB24" s="42"/>
      <c r="AC24" s="34">
        <f>Moustiques!V30</f>
        <v>0</v>
      </c>
      <c r="AD24" s="34">
        <f>Moustiques!W30</f>
        <v>0</v>
      </c>
      <c r="AE24" s="6" t="str">
        <f t="shared" si="5"/>
        <v xml:space="preserve"> </v>
      </c>
      <c r="AF24" s="7">
        <f t="shared" si="21"/>
        <v>0</v>
      </c>
      <c r="AG24" s="42"/>
      <c r="AH24" s="46"/>
      <c r="AI24" s="163">
        <f>Moustiques!AA30</f>
        <v>0</v>
      </c>
      <c r="AJ24" s="48"/>
      <c r="AK24" s="148">
        <f t="shared" si="7"/>
        <v>1</v>
      </c>
      <c r="AL24" s="149">
        <f t="shared" si="8"/>
        <v>1</v>
      </c>
      <c r="AM24" s="148">
        <f t="shared" si="9"/>
        <v>0</v>
      </c>
      <c r="AN24" s="149">
        <f t="shared" si="10"/>
        <v>0</v>
      </c>
      <c r="AO24" s="19">
        <f t="shared" si="11"/>
        <v>1</v>
      </c>
      <c r="AP24" s="19">
        <f t="shared" si="12"/>
        <v>0</v>
      </c>
      <c r="AQ24" s="152" t="str">
        <f t="shared" si="13"/>
        <v xml:space="preserve"> </v>
      </c>
      <c r="AR24" s="149" t="str">
        <f t="shared" si="14"/>
        <v xml:space="preserve"> </v>
      </c>
      <c r="AS24" s="89"/>
      <c r="AT24" s="60"/>
      <c r="AU24" s="7" t="str">
        <f>IF(ISERROR(RANK(AQ24,AQ$9:$AQ$38,1)),"",RANK(AQ24,$AQ$9:$AQ$38,1))</f>
        <v/>
      </c>
      <c r="AV24" s="7" t="str">
        <f>IF(ISERROR(RANK(AR24,$AR$9:AR$38,1)),"",RANK(AR24,$AR$9:$AR$38,1))</f>
        <v/>
      </c>
      <c r="AW24" s="36"/>
    </row>
    <row r="25" spans="1:49" x14ac:dyDescent="0.25">
      <c r="A25" s="8">
        <f>Moustiques!A31</f>
        <v>0</v>
      </c>
      <c r="B25" s="31">
        <f>Moustiques!B31</f>
        <v>0</v>
      </c>
      <c r="C25" s="30" t="str">
        <f>Moustiques!C31</f>
        <v xml:space="preserve"> </v>
      </c>
      <c r="D25" s="4" t="str">
        <f>Moustiques!D31</f>
        <v xml:space="preserve"> </v>
      </c>
      <c r="E25" s="9" t="str">
        <f>Moustiques!E31</f>
        <v xml:space="preserve"> </v>
      </c>
      <c r="F25" s="35" t="str">
        <f>Moustiques!F31</f>
        <v xml:space="preserve"> </v>
      </c>
      <c r="G25" s="67"/>
      <c r="H25" s="73">
        <f>Moustiques!H31</f>
        <v>0</v>
      </c>
      <c r="I25" s="10">
        <f t="shared" si="0"/>
        <v>0</v>
      </c>
      <c r="J25" s="34">
        <f>Moustiques!I31</f>
        <v>0</v>
      </c>
      <c r="K25" s="34">
        <f>Moustiques!J31</f>
        <v>0</v>
      </c>
      <c r="L25" s="34">
        <f>Moustiques!K31</f>
        <v>0</v>
      </c>
      <c r="M25" s="10">
        <f t="shared" si="15"/>
        <v>0</v>
      </c>
      <c r="N25" s="6" t="str">
        <f t="shared" si="16"/>
        <v>0</v>
      </c>
      <c r="O25" s="6">
        <f t="shared" si="17"/>
        <v>0</v>
      </c>
      <c r="P25" s="6">
        <f t="shared" si="18"/>
        <v>0</v>
      </c>
      <c r="Q25" s="10">
        <f t="shared" si="1"/>
        <v>0</v>
      </c>
      <c r="R25" s="4" t="b">
        <f t="shared" si="20"/>
        <v>0</v>
      </c>
      <c r="S25" s="6" t="str">
        <f t="shared" si="19"/>
        <v xml:space="preserve"> </v>
      </c>
      <c r="T25" s="7">
        <f t="shared" si="3"/>
        <v>0</v>
      </c>
      <c r="U25" s="67"/>
      <c r="V25" s="52"/>
      <c r="W25" s="34">
        <f>Moustiques!P31</f>
        <v>0</v>
      </c>
      <c r="X25" s="34">
        <f>Moustiques!Q31</f>
        <v>0</v>
      </c>
      <c r="Y25" s="34">
        <f>Moustiques!R31</f>
        <v>0</v>
      </c>
      <c r="Z25" s="6" t="str">
        <f t="shared" si="4"/>
        <v/>
      </c>
      <c r="AA25" s="82">
        <f t="shared" si="2"/>
        <v>0</v>
      </c>
      <c r="AB25" s="42"/>
      <c r="AC25" s="34">
        <f>Moustiques!V31</f>
        <v>0</v>
      </c>
      <c r="AD25" s="34">
        <f>Moustiques!W31</f>
        <v>0</v>
      </c>
      <c r="AE25" s="6" t="str">
        <f t="shared" si="5"/>
        <v xml:space="preserve"> </v>
      </c>
      <c r="AF25" s="7">
        <f t="shared" si="21"/>
        <v>0</v>
      </c>
      <c r="AG25" s="42"/>
      <c r="AH25" s="46"/>
      <c r="AI25" s="163">
        <f>Moustiques!AA31</f>
        <v>0</v>
      </c>
      <c r="AJ25" s="48"/>
      <c r="AK25" s="148">
        <f t="shared" si="7"/>
        <v>1</v>
      </c>
      <c r="AL25" s="149">
        <f t="shared" si="8"/>
        <v>1</v>
      </c>
      <c r="AM25" s="148">
        <f t="shared" si="9"/>
        <v>0</v>
      </c>
      <c r="AN25" s="149">
        <f t="shared" si="10"/>
        <v>0</v>
      </c>
      <c r="AO25" s="19">
        <f t="shared" si="11"/>
        <v>1</v>
      </c>
      <c r="AP25" s="19">
        <f t="shared" si="12"/>
        <v>0</v>
      </c>
      <c r="AQ25" s="152" t="str">
        <f t="shared" si="13"/>
        <v xml:space="preserve"> </v>
      </c>
      <c r="AR25" s="149" t="str">
        <f t="shared" si="14"/>
        <v xml:space="preserve"> </v>
      </c>
      <c r="AS25" s="89"/>
      <c r="AT25" s="60"/>
      <c r="AU25" s="7" t="str">
        <f>IF(ISERROR(RANK(AQ25,AQ$9:$AQ$38,1)),"",RANK(AQ25,$AQ$9:$AQ$38,1))</f>
        <v/>
      </c>
      <c r="AV25" s="7" t="str">
        <f>IF(ISERROR(RANK(AR25,$AR$9:AR$38,1)),"",RANK(AR25,$AR$9:$AR$38,1))</f>
        <v/>
      </c>
      <c r="AW25" s="36"/>
    </row>
    <row r="26" spans="1:49" x14ac:dyDescent="0.25">
      <c r="A26" s="8">
        <f>Moustiques!A32</f>
        <v>0</v>
      </c>
      <c r="B26" s="31">
        <f>Moustiques!B32</f>
        <v>0</v>
      </c>
      <c r="C26" s="30" t="str">
        <f>Moustiques!C32</f>
        <v xml:space="preserve"> </v>
      </c>
      <c r="D26" s="4" t="str">
        <f>Moustiques!D32</f>
        <v xml:space="preserve"> </v>
      </c>
      <c r="E26" s="9" t="str">
        <f>Moustiques!E32</f>
        <v xml:space="preserve"> </v>
      </c>
      <c r="F26" s="35" t="str">
        <f>Moustiques!F32</f>
        <v xml:space="preserve"> </v>
      </c>
      <c r="G26" s="67"/>
      <c r="H26" s="73">
        <f>Moustiques!H32</f>
        <v>0</v>
      </c>
      <c r="I26" s="10">
        <f t="shared" si="0"/>
        <v>0</v>
      </c>
      <c r="J26" s="34">
        <f>Moustiques!I32</f>
        <v>0</v>
      </c>
      <c r="K26" s="34">
        <f>Moustiques!J32</f>
        <v>0</v>
      </c>
      <c r="L26" s="34">
        <f>Moustiques!K32</f>
        <v>0</v>
      </c>
      <c r="M26" s="10">
        <f t="shared" si="15"/>
        <v>0</v>
      </c>
      <c r="N26" s="6" t="str">
        <f t="shared" si="16"/>
        <v>0</v>
      </c>
      <c r="O26" s="6">
        <f t="shared" si="17"/>
        <v>0</v>
      </c>
      <c r="P26" s="6">
        <f t="shared" si="18"/>
        <v>0</v>
      </c>
      <c r="Q26" s="10">
        <f t="shared" si="1"/>
        <v>0</v>
      </c>
      <c r="R26" s="4" t="b">
        <f t="shared" si="20"/>
        <v>0</v>
      </c>
      <c r="S26" s="6" t="str">
        <f t="shared" si="19"/>
        <v xml:space="preserve"> </v>
      </c>
      <c r="T26" s="7">
        <f t="shared" si="3"/>
        <v>0</v>
      </c>
      <c r="U26" s="67"/>
      <c r="V26" s="52"/>
      <c r="W26" s="34">
        <f>Moustiques!P32</f>
        <v>0</v>
      </c>
      <c r="X26" s="34">
        <f>Moustiques!Q32</f>
        <v>0</v>
      </c>
      <c r="Y26" s="34">
        <f>Moustiques!R32</f>
        <v>0</v>
      </c>
      <c r="Z26" s="6" t="str">
        <f t="shared" si="4"/>
        <v/>
      </c>
      <c r="AA26" s="82">
        <f t="shared" si="2"/>
        <v>0</v>
      </c>
      <c r="AB26" s="42"/>
      <c r="AC26" s="34">
        <f>Moustiques!V32</f>
        <v>0</v>
      </c>
      <c r="AD26" s="34">
        <f>Moustiques!W32</f>
        <v>0</v>
      </c>
      <c r="AE26" s="6" t="str">
        <f t="shared" si="5"/>
        <v xml:space="preserve"> </v>
      </c>
      <c r="AF26" s="7">
        <f t="shared" si="21"/>
        <v>0</v>
      </c>
      <c r="AG26" s="42"/>
      <c r="AH26" s="46"/>
      <c r="AI26" s="163">
        <f>Moustiques!AA32</f>
        <v>0</v>
      </c>
      <c r="AJ26" s="48"/>
      <c r="AK26" s="148">
        <f t="shared" si="7"/>
        <v>1</v>
      </c>
      <c r="AL26" s="149">
        <f t="shared" si="8"/>
        <v>1</v>
      </c>
      <c r="AM26" s="148">
        <f t="shared" si="9"/>
        <v>0</v>
      </c>
      <c r="AN26" s="149">
        <f t="shared" si="10"/>
        <v>0</v>
      </c>
      <c r="AO26" s="19">
        <f t="shared" si="11"/>
        <v>1</v>
      </c>
      <c r="AP26" s="19">
        <f t="shared" si="12"/>
        <v>0</v>
      </c>
      <c r="AQ26" s="152" t="str">
        <f t="shared" si="13"/>
        <v xml:space="preserve"> </v>
      </c>
      <c r="AR26" s="149" t="str">
        <f t="shared" si="14"/>
        <v xml:space="preserve"> </v>
      </c>
      <c r="AS26" s="89"/>
      <c r="AT26" s="60"/>
      <c r="AU26" s="7" t="str">
        <f>IF(ISERROR(RANK(AQ26,AQ$9:$AQ$38,1)),"",RANK(AQ26,$AQ$9:$AQ$38,1))</f>
        <v/>
      </c>
      <c r="AV26" s="7" t="str">
        <f>IF(ISERROR(RANK(AR26,$AR$9:AR$38,1)),"",RANK(AR26,$AR$9:$AR$38,1))</f>
        <v/>
      </c>
      <c r="AW26" s="36"/>
    </row>
    <row r="27" spans="1:49" x14ac:dyDescent="0.25">
      <c r="A27" s="8">
        <f>Moustiques!A33</f>
        <v>0</v>
      </c>
      <c r="B27" s="31">
        <f>Moustiques!B33</f>
        <v>0</v>
      </c>
      <c r="C27" s="30" t="str">
        <f>Moustiques!C33</f>
        <v xml:space="preserve"> </v>
      </c>
      <c r="D27" s="4" t="str">
        <f>Moustiques!D33</f>
        <v xml:space="preserve"> </v>
      </c>
      <c r="E27" s="9" t="str">
        <f>Moustiques!E33</f>
        <v xml:space="preserve"> </v>
      </c>
      <c r="F27" s="35" t="str">
        <f>Moustiques!F33</f>
        <v xml:space="preserve"> </v>
      </c>
      <c r="G27" s="67"/>
      <c r="H27" s="73">
        <f>Moustiques!H33</f>
        <v>0</v>
      </c>
      <c r="I27" s="10">
        <f t="shared" si="0"/>
        <v>0</v>
      </c>
      <c r="J27" s="34">
        <f>Moustiques!I33</f>
        <v>0</v>
      </c>
      <c r="K27" s="34">
        <f>Moustiques!J33</f>
        <v>0</v>
      </c>
      <c r="L27" s="34">
        <f>Moustiques!K33</f>
        <v>0</v>
      </c>
      <c r="M27" s="10">
        <f t="shared" si="15"/>
        <v>0</v>
      </c>
      <c r="N27" s="6" t="str">
        <f t="shared" si="16"/>
        <v>0</v>
      </c>
      <c r="O27" s="6">
        <f t="shared" si="17"/>
        <v>0</v>
      </c>
      <c r="P27" s="6">
        <f t="shared" si="18"/>
        <v>0</v>
      </c>
      <c r="Q27" s="10">
        <f t="shared" si="1"/>
        <v>0</v>
      </c>
      <c r="R27" s="4" t="b">
        <f t="shared" si="20"/>
        <v>0</v>
      </c>
      <c r="S27" s="6" t="str">
        <f t="shared" si="19"/>
        <v xml:space="preserve"> </v>
      </c>
      <c r="T27" s="7">
        <f t="shared" si="3"/>
        <v>0</v>
      </c>
      <c r="U27" s="67"/>
      <c r="V27" s="52"/>
      <c r="W27" s="34">
        <f>Moustiques!P33</f>
        <v>0</v>
      </c>
      <c r="X27" s="34">
        <f>Moustiques!Q33</f>
        <v>0</v>
      </c>
      <c r="Y27" s="34">
        <f>Moustiques!R33</f>
        <v>0</v>
      </c>
      <c r="Z27" s="6" t="str">
        <f t="shared" si="4"/>
        <v/>
      </c>
      <c r="AA27" s="82">
        <f t="shared" si="2"/>
        <v>0</v>
      </c>
      <c r="AB27" s="42"/>
      <c r="AC27" s="34">
        <f>Moustiques!V33</f>
        <v>0</v>
      </c>
      <c r="AD27" s="34">
        <f>Moustiques!W33</f>
        <v>0</v>
      </c>
      <c r="AE27" s="6" t="str">
        <f t="shared" si="5"/>
        <v xml:space="preserve"> </v>
      </c>
      <c r="AF27" s="7">
        <f t="shared" si="21"/>
        <v>0</v>
      </c>
      <c r="AG27" s="42"/>
      <c r="AH27" s="46"/>
      <c r="AI27" s="163">
        <f>Moustiques!AA33</f>
        <v>0</v>
      </c>
      <c r="AJ27" s="48"/>
      <c r="AK27" s="148">
        <f t="shared" si="7"/>
        <v>1</v>
      </c>
      <c r="AL27" s="149">
        <f t="shared" si="8"/>
        <v>1</v>
      </c>
      <c r="AM27" s="148">
        <f t="shared" si="9"/>
        <v>0</v>
      </c>
      <c r="AN27" s="149">
        <f t="shared" si="10"/>
        <v>0</v>
      </c>
      <c r="AO27" s="19">
        <f t="shared" si="11"/>
        <v>1</v>
      </c>
      <c r="AP27" s="19">
        <f t="shared" si="12"/>
        <v>0</v>
      </c>
      <c r="AQ27" s="152" t="str">
        <f t="shared" si="13"/>
        <v xml:space="preserve"> </v>
      </c>
      <c r="AR27" s="149" t="str">
        <f t="shared" si="14"/>
        <v xml:space="preserve"> </v>
      </c>
      <c r="AS27" s="89"/>
      <c r="AT27" s="60"/>
      <c r="AU27" s="7" t="str">
        <f>IF(ISERROR(RANK(AQ27,AQ$9:$AQ$38,1)),"",RANK(AQ27,$AQ$9:$AQ$38,1))</f>
        <v/>
      </c>
      <c r="AV27" s="7" t="str">
        <f>IF(ISERROR(RANK(AR27,$AR$9:AR$38,1)),"",RANK(AR27,$AR$9:$AR$38,1))</f>
        <v/>
      </c>
      <c r="AW27" s="36"/>
    </row>
    <row r="28" spans="1:49" x14ac:dyDescent="0.25">
      <c r="A28" s="8">
        <f>Moustiques!A34</f>
        <v>0</v>
      </c>
      <c r="B28" s="31">
        <f>Moustiques!B34</f>
        <v>0</v>
      </c>
      <c r="C28" s="30" t="str">
        <f>Moustiques!C34</f>
        <v xml:space="preserve"> </v>
      </c>
      <c r="D28" s="4" t="str">
        <f>Moustiques!D34</f>
        <v xml:space="preserve"> </v>
      </c>
      <c r="E28" s="9" t="str">
        <f>Moustiques!E34</f>
        <v xml:space="preserve"> </v>
      </c>
      <c r="F28" s="35" t="str">
        <f>Moustiques!F34</f>
        <v xml:space="preserve"> </v>
      </c>
      <c r="G28" s="67"/>
      <c r="H28" s="73">
        <f>Moustiques!H34</f>
        <v>0</v>
      </c>
      <c r="I28" s="10">
        <f t="shared" si="0"/>
        <v>0</v>
      </c>
      <c r="J28" s="34">
        <f>Moustiques!I34</f>
        <v>0</v>
      </c>
      <c r="K28" s="34">
        <f>Moustiques!J34</f>
        <v>0</v>
      </c>
      <c r="L28" s="34">
        <f>Moustiques!K34</f>
        <v>0</v>
      </c>
      <c r="M28" s="10">
        <f t="shared" si="15"/>
        <v>0</v>
      </c>
      <c r="N28" s="6" t="str">
        <f t="shared" si="16"/>
        <v>0</v>
      </c>
      <c r="O28" s="6">
        <f t="shared" si="17"/>
        <v>0</v>
      </c>
      <c r="P28" s="6">
        <f t="shared" si="18"/>
        <v>0</v>
      </c>
      <c r="Q28" s="10">
        <f t="shared" si="1"/>
        <v>0</v>
      </c>
      <c r="R28" s="4" t="b">
        <f t="shared" si="20"/>
        <v>0</v>
      </c>
      <c r="S28" s="6" t="str">
        <f t="shared" si="19"/>
        <v xml:space="preserve"> </v>
      </c>
      <c r="T28" s="7">
        <f t="shared" si="3"/>
        <v>0</v>
      </c>
      <c r="U28" s="67"/>
      <c r="V28" s="52"/>
      <c r="W28" s="34">
        <f>Moustiques!P34</f>
        <v>0</v>
      </c>
      <c r="X28" s="34">
        <f>Moustiques!Q34</f>
        <v>0</v>
      </c>
      <c r="Y28" s="34">
        <f>Moustiques!R34</f>
        <v>0</v>
      </c>
      <c r="Z28" s="6" t="str">
        <f t="shared" si="4"/>
        <v/>
      </c>
      <c r="AA28" s="82">
        <f t="shared" si="2"/>
        <v>0</v>
      </c>
      <c r="AB28" s="42"/>
      <c r="AC28" s="34">
        <f>Moustiques!V34</f>
        <v>0</v>
      </c>
      <c r="AD28" s="34">
        <f>Moustiques!W34</f>
        <v>0</v>
      </c>
      <c r="AE28" s="6" t="str">
        <f t="shared" si="5"/>
        <v xml:space="preserve"> </v>
      </c>
      <c r="AF28" s="7">
        <f t="shared" si="21"/>
        <v>0</v>
      </c>
      <c r="AG28" s="42"/>
      <c r="AH28" s="46"/>
      <c r="AI28" s="163">
        <f>Moustiques!AA34</f>
        <v>0</v>
      </c>
      <c r="AJ28" s="48"/>
      <c r="AK28" s="148">
        <f t="shared" si="7"/>
        <v>1</v>
      </c>
      <c r="AL28" s="149">
        <f t="shared" si="8"/>
        <v>1</v>
      </c>
      <c r="AM28" s="148">
        <f t="shared" si="9"/>
        <v>0</v>
      </c>
      <c r="AN28" s="149">
        <f t="shared" si="10"/>
        <v>0</v>
      </c>
      <c r="AO28" s="19">
        <f t="shared" si="11"/>
        <v>1</v>
      </c>
      <c r="AP28" s="19">
        <f t="shared" si="12"/>
        <v>0</v>
      </c>
      <c r="AQ28" s="152" t="str">
        <f t="shared" si="13"/>
        <v xml:space="preserve"> </v>
      </c>
      <c r="AR28" s="149" t="str">
        <f t="shared" si="14"/>
        <v xml:space="preserve"> </v>
      </c>
      <c r="AS28" s="89"/>
      <c r="AT28" s="60"/>
      <c r="AU28" s="7" t="str">
        <f>IF(ISERROR(RANK(AQ28,AQ$9:$AQ$38,1)),"",RANK(AQ28,$AQ$9:$AQ$38,1))</f>
        <v/>
      </c>
      <c r="AV28" s="7" t="str">
        <f>IF(ISERROR(RANK(AR28,$AR$9:AR$38,1)),"",RANK(AR28,$AR$9:$AR$38,1))</f>
        <v/>
      </c>
      <c r="AW28" s="36"/>
    </row>
    <row r="29" spans="1:49" x14ac:dyDescent="0.25">
      <c r="A29" s="8">
        <f>Moustiques!A35</f>
        <v>0</v>
      </c>
      <c r="B29" s="31">
        <f>Moustiques!B35</f>
        <v>0</v>
      </c>
      <c r="C29" s="30" t="str">
        <f>Moustiques!C35</f>
        <v xml:space="preserve"> </v>
      </c>
      <c r="D29" s="4" t="str">
        <f>Moustiques!D35</f>
        <v xml:space="preserve"> </v>
      </c>
      <c r="E29" s="9" t="str">
        <f>Moustiques!E35</f>
        <v xml:space="preserve"> </v>
      </c>
      <c r="F29" s="35" t="str">
        <f>Moustiques!F35</f>
        <v xml:space="preserve"> </v>
      </c>
      <c r="G29" s="67"/>
      <c r="H29" s="73">
        <f>Moustiques!H35</f>
        <v>0</v>
      </c>
      <c r="I29" s="10">
        <f t="shared" si="0"/>
        <v>0</v>
      </c>
      <c r="J29" s="34">
        <f>Moustiques!I35</f>
        <v>0</v>
      </c>
      <c r="K29" s="34">
        <f>Moustiques!J35</f>
        <v>0</v>
      </c>
      <c r="L29" s="34">
        <f>Moustiques!K35</f>
        <v>0</v>
      </c>
      <c r="M29" s="10">
        <f t="shared" si="15"/>
        <v>0</v>
      </c>
      <c r="N29" s="6" t="str">
        <f t="shared" si="16"/>
        <v>0</v>
      </c>
      <c r="O29" s="6">
        <f t="shared" si="17"/>
        <v>0</v>
      </c>
      <c r="P29" s="6">
        <f t="shared" si="18"/>
        <v>0</v>
      </c>
      <c r="Q29" s="10">
        <f t="shared" si="1"/>
        <v>0</v>
      </c>
      <c r="R29" s="4" t="b">
        <f t="shared" si="20"/>
        <v>0</v>
      </c>
      <c r="S29" s="6" t="str">
        <f t="shared" si="19"/>
        <v xml:space="preserve"> </v>
      </c>
      <c r="T29" s="7">
        <f t="shared" si="3"/>
        <v>0</v>
      </c>
      <c r="U29" s="67"/>
      <c r="V29" s="52"/>
      <c r="W29" s="34">
        <f>Moustiques!P35</f>
        <v>0</v>
      </c>
      <c r="X29" s="34">
        <f>Moustiques!Q35</f>
        <v>0</v>
      </c>
      <c r="Y29" s="34">
        <f>Moustiques!R35</f>
        <v>0</v>
      </c>
      <c r="Z29" s="6" t="str">
        <f t="shared" si="4"/>
        <v/>
      </c>
      <c r="AA29" s="82">
        <f t="shared" si="2"/>
        <v>0</v>
      </c>
      <c r="AB29" s="42"/>
      <c r="AC29" s="34">
        <f>Moustiques!V35</f>
        <v>0</v>
      </c>
      <c r="AD29" s="34">
        <f>Moustiques!W35</f>
        <v>0</v>
      </c>
      <c r="AE29" s="6" t="str">
        <f t="shared" si="5"/>
        <v xml:space="preserve"> </v>
      </c>
      <c r="AF29" s="7">
        <f t="shared" si="21"/>
        <v>0</v>
      </c>
      <c r="AG29" s="42"/>
      <c r="AH29" s="46"/>
      <c r="AI29" s="163">
        <f>Moustiques!AA35</f>
        <v>0</v>
      </c>
      <c r="AJ29" s="48"/>
      <c r="AK29" s="148">
        <f t="shared" si="7"/>
        <v>1</v>
      </c>
      <c r="AL29" s="149">
        <f t="shared" si="8"/>
        <v>1</v>
      </c>
      <c r="AM29" s="148">
        <f t="shared" si="9"/>
        <v>0</v>
      </c>
      <c r="AN29" s="149">
        <f t="shared" si="10"/>
        <v>0</v>
      </c>
      <c r="AO29" s="19">
        <f t="shared" si="11"/>
        <v>1</v>
      </c>
      <c r="AP29" s="19">
        <f t="shared" si="12"/>
        <v>0</v>
      </c>
      <c r="AQ29" s="152" t="str">
        <f t="shared" si="13"/>
        <v xml:space="preserve"> </v>
      </c>
      <c r="AR29" s="149" t="str">
        <f t="shared" si="14"/>
        <v xml:space="preserve"> </v>
      </c>
      <c r="AS29" s="89"/>
      <c r="AT29" s="60"/>
      <c r="AU29" s="7" t="str">
        <f>IF(ISERROR(RANK(AQ29,AQ$9:$AQ$38,1)),"",RANK(AQ29,$AQ$9:$AQ$38,1))</f>
        <v/>
      </c>
      <c r="AV29" s="7" t="str">
        <f>IF(ISERROR(RANK(AR29,$AR$9:AR$38,1)),"",RANK(AR29,$AR$9:$AR$38,1))</f>
        <v/>
      </c>
      <c r="AW29" s="36"/>
    </row>
    <row r="30" spans="1:49" x14ac:dyDescent="0.25">
      <c r="A30" s="8">
        <f>Moustiques!A36</f>
        <v>0</v>
      </c>
      <c r="B30" s="31">
        <f>Moustiques!B36</f>
        <v>0</v>
      </c>
      <c r="C30" s="30" t="str">
        <f>Moustiques!C36</f>
        <v xml:space="preserve"> </v>
      </c>
      <c r="D30" s="4" t="str">
        <f>Moustiques!D36</f>
        <v xml:space="preserve"> </v>
      </c>
      <c r="E30" s="9" t="str">
        <f>Moustiques!E36</f>
        <v xml:space="preserve"> </v>
      </c>
      <c r="F30" s="35" t="str">
        <f>Moustiques!F36</f>
        <v xml:space="preserve"> </v>
      </c>
      <c r="G30" s="67"/>
      <c r="H30" s="73">
        <f>Moustiques!H36</f>
        <v>0</v>
      </c>
      <c r="I30" s="10">
        <f t="shared" si="0"/>
        <v>0</v>
      </c>
      <c r="J30" s="34">
        <f>Moustiques!I36</f>
        <v>0</v>
      </c>
      <c r="K30" s="34">
        <f>Moustiques!J36</f>
        <v>0</v>
      </c>
      <c r="L30" s="34">
        <f>Moustiques!K36</f>
        <v>0</v>
      </c>
      <c r="M30" s="10">
        <f t="shared" si="15"/>
        <v>0</v>
      </c>
      <c r="N30" s="6" t="str">
        <f t="shared" si="16"/>
        <v>0</v>
      </c>
      <c r="O30" s="6">
        <f t="shared" si="17"/>
        <v>0</v>
      </c>
      <c r="P30" s="6">
        <f t="shared" si="18"/>
        <v>0</v>
      </c>
      <c r="Q30" s="10">
        <f t="shared" si="1"/>
        <v>0</v>
      </c>
      <c r="R30" s="4" t="b">
        <f t="shared" si="20"/>
        <v>0</v>
      </c>
      <c r="S30" s="6" t="str">
        <f t="shared" si="19"/>
        <v xml:space="preserve"> </v>
      </c>
      <c r="T30" s="7">
        <f t="shared" si="3"/>
        <v>0</v>
      </c>
      <c r="U30" s="67"/>
      <c r="V30" s="52"/>
      <c r="W30" s="34">
        <f>Moustiques!P36</f>
        <v>0</v>
      </c>
      <c r="X30" s="34">
        <f>Moustiques!Q36</f>
        <v>0</v>
      </c>
      <c r="Y30" s="34">
        <f>Moustiques!R36</f>
        <v>0</v>
      </c>
      <c r="Z30" s="6" t="str">
        <f t="shared" si="4"/>
        <v/>
      </c>
      <c r="AA30" s="82">
        <f t="shared" si="2"/>
        <v>0</v>
      </c>
      <c r="AB30" s="42"/>
      <c r="AC30" s="34">
        <f>Moustiques!V36</f>
        <v>0</v>
      </c>
      <c r="AD30" s="34">
        <f>Moustiques!W36</f>
        <v>0</v>
      </c>
      <c r="AE30" s="6" t="str">
        <f t="shared" si="5"/>
        <v xml:space="preserve"> </v>
      </c>
      <c r="AF30" s="7">
        <f t="shared" si="21"/>
        <v>0</v>
      </c>
      <c r="AG30" s="42"/>
      <c r="AH30" s="46"/>
      <c r="AI30" s="163">
        <f>Moustiques!AA36</f>
        <v>0</v>
      </c>
      <c r="AJ30" s="48"/>
      <c r="AK30" s="148">
        <f t="shared" si="7"/>
        <v>1</v>
      </c>
      <c r="AL30" s="149">
        <f t="shared" si="8"/>
        <v>1</v>
      </c>
      <c r="AM30" s="148">
        <f t="shared" si="9"/>
        <v>0</v>
      </c>
      <c r="AN30" s="149">
        <f t="shared" si="10"/>
        <v>0</v>
      </c>
      <c r="AO30" s="19">
        <f t="shared" si="11"/>
        <v>1</v>
      </c>
      <c r="AP30" s="19">
        <f t="shared" si="12"/>
        <v>0</v>
      </c>
      <c r="AQ30" s="152" t="str">
        <f t="shared" si="13"/>
        <v xml:space="preserve"> </v>
      </c>
      <c r="AR30" s="149" t="str">
        <f t="shared" si="14"/>
        <v xml:space="preserve"> </v>
      </c>
      <c r="AS30" s="89"/>
      <c r="AT30" s="60"/>
      <c r="AU30" s="7" t="str">
        <f>IF(ISERROR(RANK(AQ30,AQ$9:$AQ$38,1)),"",RANK(AQ30,$AQ$9:$AQ$38,1))</f>
        <v/>
      </c>
      <c r="AV30" s="7" t="str">
        <f>IF(ISERROR(RANK(AR30,$AR$9:AR$38,1)),"",RANK(AR30,$AR$9:$AR$38,1))</f>
        <v/>
      </c>
      <c r="AW30" s="36"/>
    </row>
    <row r="31" spans="1:49" x14ac:dyDescent="0.25">
      <c r="A31" s="8">
        <f>Moustiques!A37</f>
        <v>0</v>
      </c>
      <c r="B31" s="31">
        <f>Moustiques!B37</f>
        <v>0</v>
      </c>
      <c r="C31" s="30" t="str">
        <f>Moustiques!C37</f>
        <v xml:space="preserve"> </v>
      </c>
      <c r="D31" s="4" t="str">
        <f>Moustiques!D37</f>
        <v xml:space="preserve"> </v>
      </c>
      <c r="E31" s="9" t="str">
        <f>Moustiques!E37</f>
        <v xml:space="preserve"> </v>
      </c>
      <c r="F31" s="35" t="str">
        <f>Moustiques!F37</f>
        <v xml:space="preserve"> </v>
      </c>
      <c r="G31" s="67"/>
      <c r="H31" s="73">
        <f>Moustiques!H37</f>
        <v>0</v>
      </c>
      <c r="I31" s="10">
        <f t="shared" si="0"/>
        <v>0</v>
      </c>
      <c r="J31" s="34">
        <f>Moustiques!I37</f>
        <v>0</v>
      </c>
      <c r="K31" s="34">
        <f>Moustiques!J37</f>
        <v>0</v>
      </c>
      <c r="L31" s="34">
        <f>Moustiques!K37</f>
        <v>0</v>
      </c>
      <c r="M31" s="10">
        <f t="shared" si="15"/>
        <v>0</v>
      </c>
      <c r="N31" s="6" t="str">
        <f t="shared" si="16"/>
        <v>0</v>
      </c>
      <c r="O31" s="6">
        <f t="shared" si="17"/>
        <v>0</v>
      </c>
      <c r="P31" s="6">
        <f t="shared" si="18"/>
        <v>0</v>
      </c>
      <c r="Q31" s="10">
        <f t="shared" si="1"/>
        <v>0</v>
      </c>
      <c r="R31" s="4" t="b">
        <f t="shared" si="20"/>
        <v>0</v>
      </c>
      <c r="S31" s="6" t="str">
        <f t="shared" si="19"/>
        <v xml:space="preserve"> </v>
      </c>
      <c r="T31" s="7">
        <f t="shared" si="3"/>
        <v>0</v>
      </c>
      <c r="U31" s="67"/>
      <c r="V31" s="52"/>
      <c r="W31" s="34">
        <f>Moustiques!P37</f>
        <v>0</v>
      </c>
      <c r="X31" s="34">
        <f>Moustiques!Q37</f>
        <v>0</v>
      </c>
      <c r="Y31" s="34">
        <f>Moustiques!R37</f>
        <v>0</v>
      </c>
      <c r="Z31" s="6" t="str">
        <f t="shared" si="4"/>
        <v/>
      </c>
      <c r="AA31" s="82">
        <f t="shared" si="2"/>
        <v>0</v>
      </c>
      <c r="AB31" s="42"/>
      <c r="AC31" s="34">
        <f>Moustiques!V37</f>
        <v>0</v>
      </c>
      <c r="AD31" s="34">
        <f>Moustiques!W37</f>
        <v>0</v>
      </c>
      <c r="AE31" s="6" t="str">
        <f t="shared" si="5"/>
        <v xml:space="preserve"> </v>
      </c>
      <c r="AF31" s="7">
        <f t="shared" si="21"/>
        <v>0</v>
      </c>
      <c r="AG31" s="42"/>
      <c r="AH31" s="46"/>
      <c r="AI31" s="163">
        <f>Moustiques!AA37</f>
        <v>0</v>
      </c>
      <c r="AJ31" s="48"/>
      <c r="AK31" s="148">
        <f t="shared" si="7"/>
        <v>1</v>
      </c>
      <c r="AL31" s="149">
        <f t="shared" si="8"/>
        <v>1</v>
      </c>
      <c r="AM31" s="148">
        <f t="shared" si="9"/>
        <v>0</v>
      </c>
      <c r="AN31" s="149">
        <f t="shared" si="10"/>
        <v>0</v>
      </c>
      <c r="AO31" s="19">
        <f t="shared" si="11"/>
        <v>1</v>
      </c>
      <c r="AP31" s="19">
        <f t="shared" si="12"/>
        <v>0</v>
      </c>
      <c r="AQ31" s="152" t="str">
        <f t="shared" si="13"/>
        <v xml:space="preserve"> </v>
      </c>
      <c r="AR31" s="149" t="str">
        <f t="shared" si="14"/>
        <v xml:space="preserve"> </v>
      </c>
      <c r="AS31" s="89"/>
      <c r="AT31" s="60"/>
      <c r="AU31" s="7" t="str">
        <f>IF(ISERROR(RANK(AQ31,AQ$9:$AQ$38,1)),"",RANK(AQ31,$AQ$9:$AQ$38,1))</f>
        <v/>
      </c>
      <c r="AV31" s="7" t="str">
        <f>IF(ISERROR(RANK(AR31,$AR$9:AR$38,1)),"",RANK(AR31,$AR$9:$AR$38,1))</f>
        <v/>
      </c>
      <c r="AW31" s="36"/>
    </row>
    <row r="32" spans="1:49" x14ac:dyDescent="0.25">
      <c r="A32" s="8">
        <f>Moustiques!A38</f>
        <v>0</v>
      </c>
      <c r="B32" s="31">
        <f>Moustiques!B38</f>
        <v>0</v>
      </c>
      <c r="C32" s="30" t="str">
        <f>Moustiques!C38</f>
        <v xml:space="preserve"> </v>
      </c>
      <c r="D32" s="4" t="str">
        <f>Moustiques!D38</f>
        <v xml:space="preserve"> </v>
      </c>
      <c r="E32" s="9" t="str">
        <f>Moustiques!E38</f>
        <v xml:space="preserve"> </v>
      </c>
      <c r="F32" s="35" t="str">
        <f>Moustiques!F38</f>
        <v xml:space="preserve"> </v>
      </c>
      <c r="G32" s="67"/>
      <c r="H32" s="73">
        <f>Moustiques!H38</f>
        <v>0</v>
      </c>
      <c r="I32" s="10">
        <f t="shared" si="0"/>
        <v>0</v>
      </c>
      <c r="J32" s="34">
        <f>Moustiques!I38</f>
        <v>0</v>
      </c>
      <c r="K32" s="34">
        <f>Moustiques!J38</f>
        <v>0</v>
      </c>
      <c r="L32" s="34">
        <f>Moustiques!K38</f>
        <v>0</v>
      </c>
      <c r="M32" s="10">
        <f t="shared" si="15"/>
        <v>0</v>
      </c>
      <c r="N32" s="6" t="str">
        <f t="shared" si="16"/>
        <v>0</v>
      </c>
      <c r="O32" s="6">
        <f t="shared" si="17"/>
        <v>0</v>
      </c>
      <c r="P32" s="6">
        <f t="shared" si="18"/>
        <v>0</v>
      </c>
      <c r="Q32" s="10">
        <f t="shared" si="1"/>
        <v>0</v>
      </c>
      <c r="R32" s="4" t="b">
        <f t="shared" si="20"/>
        <v>0</v>
      </c>
      <c r="S32" s="6" t="str">
        <f t="shared" si="19"/>
        <v xml:space="preserve"> </v>
      </c>
      <c r="T32" s="7">
        <f t="shared" si="3"/>
        <v>0</v>
      </c>
      <c r="U32" s="67"/>
      <c r="V32" s="52"/>
      <c r="W32" s="34">
        <f>Moustiques!P38</f>
        <v>0</v>
      </c>
      <c r="X32" s="34">
        <f>Moustiques!Q38</f>
        <v>0</v>
      </c>
      <c r="Y32" s="34">
        <f>Moustiques!R38</f>
        <v>0</v>
      </c>
      <c r="Z32" s="6" t="str">
        <f t="shared" si="4"/>
        <v/>
      </c>
      <c r="AA32" s="82">
        <f t="shared" si="2"/>
        <v>0</v>
      </c>
      <c r="AB32" s="42"/>
      <c r="AC32" s="34">
        <f>Moustiques!V38</f>
        <v>0</v>
      </c>
      <c r="AD32" s="34">
        <f>Moustiques!W38</f>
        <v>0</v>
      </c>
      <c r="AE32" s="6" t="str">
        <f t="shared" si="5"/>
        <v xml:space="preserve"> </v>
      </c>
      <c r="AF32" s="7">
        <f t="shared" si="21"/>
        <v>0</v>
      </c>
      <c r="AG32" s="42"/>
      <c r="AH32" s="46"/>
      <c r="AI32" s="163">
        <f>Moustiques!AA38</f>
        <v>0</v>
      </c>
      <c r="AJ32" s="48"/>
      <c r="AK32" s="148">
        <f t="shared" si="7"/>
        <v>1</v>
      </c>
      <c r="AL32" s="149">
        <f t="shared" si="8"/>
        <v>1</v>
      </c>
      <c r="AM32" s="148">
        <f t="shared" si="9"/>
        <v>0</v>
      </c>
      <c r="AN32" s="149">
        <f t="shared" si="10"/>
        <v>0</v>
      </c>
      <c r="AO32" s="19">
        <f t="shared" si="11"/>
        <v>1</v>
      </c>
      <c r="AP32" s="19">
        <f t="shared" si="12"/>
        <v>0</v>
      </c>
      <c r="AQ32" s="152" t="str">
        <f t="shared" si="13"/>
        <v xml:space="preserve"> </v>
      </c>
      <c r="AR32" s="149" t="str">
        <f t="shared" si="14"/>
        <v xml:space="preserve"> </v>
      </c>
      <c r="AS32" s="89"/>
      <c r="AT32" s="60"/>
      <c r="AU32" s="7" t="str">
        <f>IF(ISERROR(RANK(AQ32,AQ$9:$AQ$38,1)),"",RANK(AQ32,$AQ$9:$AQ$38,1))</f>
        <v/>
      </c>
      <c r="AV32" s="7" t="str">
        <f>IF(ISERROR(RANK(AR32,$AR$9:AR$38,1)),"",RANK(AR32,$AR$9:$AR$38,1))</f>
        <v/>
      </c>
      <c r="AW32" s="36"/>
    </row>
    <row r="33" spans="1:49" x14ac:dyDescent="0.25">
      <c r="A33" s="8">
        <f>Moustiques!A39</f>
        <v>0</v>
      </c>
      <c r="B33" s="31">
        <f>Moustiques!B39</f>
        <v>0</v>
      </c>
      <c r="C33" s="30" t="str">
        <f>Moustiques!C39</f>
        <v xml:space="preserve"> </v>
      </c>
      <c r="D33" s="4" t="str">
        <f>Moustiques!D39</f>
        <v xml:space="preserve"> </v>
      </c>
      <c r="E33" s="9" t="str">
        <f>Moustiques!E39</f>
        <v xml:space="preserve"> </v>
      </c>
      <c r="F33" s="35" t="str">
        <f>Moustiques!F39</f>
        <v xml:space="preserve"> </v>
      </c>
      <c r="G33" s="67"/>
      <c r="H33" s="73">
        <f>Moustiques!H39</f>
        <v>0</v>
      </c>
      <c r="I33" s="10">
        <f t="shared" si="0"/>
        <v>0</v>
      </c>
      <c r="J33" s="34">
        <f>Moustiques!I39</f>
        <v>0</v>
      </c>
      <c r="K33" s="34">
        <f>Moustiques!J39</f>
        <v>0</v>
      </c>
      <c r="L33" s="34">
        <f>Moustiques!K39</f>
        <v>0</v>
      </c>
      <c r="M33" s="10">
        <f t="shared" si="15"/>
        <v>0</v>
      </c>
      <c r="N33" s="6" t="str">
        <f t="shared" si="16"/>
        <v>0</v>
      </c>
      <c r="O33" s="6">
        <f t="shared" si="17"/>
        <v>0</v>
      </c>
      <c r="P33" s="6">
        <f t="shared" si="18"/>
        <v>0</v>
      </c>
      <c r="Q33" s="10">
        <f t="shared" si="1"/>
        <v>0</v>
      </c>
      <c r="R33" s="4" t="b">
        <f t="shared" si="20"/>
        <v>0</v>
      </c>
      <c r="S33" s="6" t="str">
        <f t="shared" si="19"/>
        <v xml:space="preserve"> </v>
      </c>
      <c r="T33" s="7">
        <f t="shared" si="3"/>
        <v>0</v>
      </c>
      <c r="U33" s="67"/>
      <c r="V33" s="52"/>
      <c r="W33" s="34">
        <f>Moustiques!P39</f>
        <v>0</v>
      </c>
      <c r="X33" s="34">
        <f>Moustiques!Q39</f>
        <v>0</v>
      </c>
      <c r="Y33" s="34">
        <f>Moustiques!R39</f>
        <v>0</v>
      </c>
      <c r="Z33" s="6" t="str">
        <f t="shared" si="4"/>
        <v/>
      </c>
      <c r="AA33" s="82">
        <f t="shared" si="2"/>
        <v>0</v>
      </c>
      <c r="AB33" s="42"/>
      <c r="AC33" s="34">
        <f>Moustiques!V39</f>
        <v>0</v>
      </c>
      <c r="AD33" s="34">
        <f>Moustiques!W39</f>
        <v>0</v>
      </c>
      <c r="AE33" s="6" t="str">
        <f t="shared" si="5"/>
        <v xml:space="preserve"> </v>
      </c>
      <c r="AF33" s="7">
        <f t="shared" si="21"/>
        <v>0</v>
      </c>
      <c r="AG33" s="42"/>
      <c r="AH33" s="46"/>
      <c r="AI33" s="163">
        <f>Moustiques!AA39</f>
        <v>0</v>
      </c>
      <c r="AJ33" s="48"/>
      <c r="AK33" s="148">
        <f t="shared" si="7"/>
        <v>1</v>
      </c>
      <c r="AL33" s="149">
        <f t="shared" si="8"/>
        <v>1</v>
      </c>
      <c r="AM33" s="148">
        <f t="shared" si="9"/>
        <v>0</v>
      </c>
      <c r="AN33" s="149">
        <f t="shared" si="10"/>
        <v>0</v>
      </c>
      <c r="AO33" s="19">
        <f t="shared" si="11"/>
        <v>1</v>
      </c>
      <c r="AP33" s="19">
        <f t="shared" si="12"/>
        <v>0</v>
      </c>
      <c r="AQ33" s="152" t="str">
        <f t="shared" si="13"/>
        <v xml:space="preserve"> </v>
      </c>
      <c r="AR33" s="149" t="str">
        <f t="shared" si="14"/>
        <v xml:space="preserve"> </v>
      </c>
      <c r="AS33" s="89"/>
      <c r="AT33" s="60"/>
      <c r="AU33" s="7" t="str">
        <f>IF(ISERROR(RANK(AQ33,AQ$9:$AQ$38,1)),"",RANK(AQ33,$AQ$9:$AQ$38,1))</f>
        <v/>
      </c>
      <c r="AV33" s="7" t="str">
        <f>IF(ISERROR(RANK(AR33,$AR$9:AR$38,1)),"",RANK(AR33,$AR$9:$AR$38,1))</f>
        <v/>
      </c>
      <c r="AW33" s="36"/>
    </row>
    <row r="34" spans="1:49" x14ac:dyDescent="0.25">
      <c r="A34" s="8">
        <f>Moustiques!A40</f>
        <v>0</v>
      </c>
      <c r="B34" s="31">
        <f>Moustiques!B40</f>
        <v>0</v>
      </c>
      <c r="C34" s="30" t="str">
        <f>Moustiques!C40</f>
        <v xml:space="preserve"> </v>
      </c>
      <c r="D34" s="4" t="str">
        <f>Moustiques!D40</f>
        <v xml:space="preserve"> </v>
      </c>
      <c r="E34" s="9" t="str">
        <f>Moustiques!E40</f>
        <v xml:space="preserve"> </v>
      </c>
      <c r="F34" s="35" t="str">
        <f>Moustiques!F40</f>
        <v xml:space="preserve"> </v>
      </c>
      <c r="G34" s="67"/>
      <c r="H34" s="73">
        <f>Moustiques!H40</f>
        <v>0</v>
      </c>
      <c r="I34" s="10">
        <f t="shared" si="0"/>
        <v>0</v>
      </c>
      <c r="J34" s="34">
        <f>Moustiques!I40</f>
        <v>0</v>
      </c>
      <c r="K34" s="34">
        <f>Moustiques!J40</f>
        <v>0</v>
      </c>
      <c r="L34" s="34">
        <f>Moustiques!K40</f>
        <v>0</v>
      </c>
      <c r="M34" s="10">
        <f t="shared" si="15"/>
        <v>0</v>
      </c>
      <c r="N34" s="6" t="str">
        <f t="shared" si="16"/>
        <v>0</v>
      </c>
      <c r="O34" s="6">
        <f t="shared" si="17"/>
        <v>0</v>
      </c>
      <c r="P34" s="6">
        <f t="shared" si="18"/>
        <v>0</v>
      </c>
      <c r="Q34" s="10">
        <f t="shared" si="1"/>
        <v>0</v>
      </c>
      <c r="R34" s="4" t="b">
        <f t="shared" si="20"/>
        <v>0</v>
      </c>
      <c r="S34" s="6" t="str">
        <f t="shared" si="19"/>
        <v xml:space="preserve"> </v>
      </c>
      <c r="T34" s="7">
        <f t="shared" si="3"/>
        <v>0</v>
      </c>
      <c r="U34" s="67"/>
      <c r="V34" s="52"/>
      <c r="W34" s="34">
        <f>Moustiques!P40</f>
        <v>0</v>
      </c>
      <c r="X34" s="34">
        <f>Moustiques!Q40</f>
        <v>0</v>
      </c>
      <c r="Y34" s="34">
        <f>Moustiques!R40</f>
        <v>0</v>
      </c>
      <c r="Z34" s="6" t="str">
        <f t="shared" si="4"/>
        <v/>
      </c>
      <c r="AA34" s="82">
        <f t="shared" si="2"/>
        <v>0</v>
      </c>
      <c r="AB34" s="42"/>
      <c r="AC34" s="34">
        <f>Moustiques!V40</f>
        <v>0</v>
      </c>
      <c r="AD34" s="34">
        <f>Moustiques!W40</f>
        <v>0</v>
      </c>
      <c r="AE34" s="6" t="str">
        <f t="shared" si="5"/>
        <v xml:space="preserve"> </v>
      </c>
      <c r="AF34" s="7">
        <f t="shared" si="21"/>
        <v>0</v>
      </c>
      <c r="AG34" s="42"/>
      <c r="AH34" s="46"/>
      <c r="AI34" s="163">
        <f>Moustiques!AA40</f>
        <v>0</v>
      </c>
      <c r="AJ34" s="48"/>
      <c r="AK34" s="148">
        <f t="shared" si="7"/>
        <v>1</v>
      </c>
      <c r="AL34" s="149">
        <f t="shared" si="8"/>
        <v>1</v>
      </c>
      <c r="AM34" s="148">
        <f t="shared" si="9"/>
        <v>0</v>
      </c>
      <c r="AN34" s="149">
        <f t="shared" si="10"/>
        <v>0</v>
      </c>
      <c r="AO34" s="19">
        <f t="shared" si="11"/>
        <v>1</v>
      </c>
      <c r="AP34" s="19">
        <f t="shared" si="12"/>
        <v>0</v>
      </c>
      <c r="AQ34" s="152" t="str">
        <f t="shared" si="13"/>
        <v xml:space="preserve"> </v>
      </c>
      <c r="AR34" s="149" t="str">
        <f t="shared" si="14"/>
        <v xml:space="preserve"> </v>
      </c>
      <c r="AS34" s="89"/>
      <c r="AT34" s="60"/>
      <c r="AU34" s="7" t="str">
        <f>IF(ISERROR(RANK(AQ34,AQ$9:$AQ$38,1)),"",RANK(AQ34,$AQ$9:$AQ$38,1))</f>
        <v/>
      </c>
      <c r="AV34" s="7" t="str">
        <f>IF(ISERROR(RANK(AR34,$AR$9:AR$38,1)),"",RANK(AR34,$AR$9:$AR$38,1))</f>
        <v/>
      </c>
      <c r="AW34" s="36"/>
    </row>
    <row r="35" spans="1:49" x14ac:dyDescent="0.25">
      <c r="A35" s="8">
        <f>Moustiques!A41</f>
        <v>0</v>
      </c>
      <c r="B35" s="31">
        <f>Moustiques!B41</f>
        <v>0</v>
      </c>
      <c r="C35" s="30" t="str">
        <f>Moustiques!C41</f>
        <v xml:space="preserve"> </v>
      </c>
      <c r="D35" s="4" t="str">
        <f>Moustiques!D41</f>
        <v xml:space="preserve"> </v>
      </c>
      <c r="E35" s="9" t="str">
        <f>Moustiques!E41</f>
        <v xml:space="preserve"> </v>
      </c>
      <c r="F35" s="35" t="str">
        <f>Moustiques!F41</f>
        <v xml:space="preserve"> </v>
      </c>
      <c r="G35" s="67"/>
      <c r="H35" s="73">
        <f>Moustiques!H41</f>
        <v>0</v>
      </c>
      <c r="I35" s="10">
        <f t="shared" si="0"/>
        <v>0</v>
      </c>
      <c r="J35" s="34">
        <f>Moustiques!I41</f>
        <v>0</v>
      </c>
      <c r="K35" s="34">
        <f>Moustiques!J41</f>
        <v>0</v>
      </c>
      <c r="L35" s="34">
        <f>Moustiques!K41</f>
        <v>0</v>
      </c>
      <c r="M35" s="10">
        <f t="shared" si="15"/>
        <v>0</v>
      </c>
      <c r="N35" s="6" t="str">
        <f t="shared" si="16"/>
        <v>0</v>
      </c>
      <c r="O35" s="6">
        <f t="shared" si="17"/>
        <v>0</v>
      </c>
      <c r="P35" s="6">
        <f t="shared" si="18"/>
        <v>0</v>
      </c>
      <c r="Q35" s="10">
        <f t="shared" si="1"/>
        <v>0</v>
      </c>
      <c r="R35" s="4" t="b">
        <f t="shared" si="20"/>
        <v>0</v>
      </c>
      <c r="S35" s="6" t="str">
        <f t="shared" si="19"/>
        <v xml:space="preserve"> </v>
      </c>
      <c r="T35" s="7">
        <f t="shared" si="3"/>
        <v>0</v>
      </c>
      <c r="U35" s="67"/>
      <c r="V35" s="52"/>
      <c r="W35" s="34">
        <f>Moustiques!P41</f>
        <v>0</v>
      </c>
      <c r="X35" s="34">
        <f>Moustiques!Q41</f>
        <v>0</v>
      </c>
      <c r="Y35" s="34">
        <f>Moustiques!R41</f>
        <v>0</v>
      </c>
      <c r="Z35" s="6" t="str">
        <f t="shared" si="4"/>
        <v/>
      </c>
      <c r="AA35" s="82">
        <f t="shared" si="2"/>
        <v>0</v>
      </c>
      <c r="AB35" s="42"/>
      <c r="AC35" s="34">
        <f>Moustiques!V41</f>
        <v>0</v>
      </c>
      <c r="AD35" s="34">
        <f>Moustiques!W41</f>
        <v>0</v>
      </c>
      <c r="AE35" s="6" t="str">
        <f t="shared" si="5"/>
        <v xml:space="preserve"> </v>
      </c>
      <c r="AF35" s="7">
        <f t="shared" si="21"/>
        <v>0</v>
      </c>
      <c r="AG35" s="42"/>
      <c r="AH35" s="46"/>
      <c r="AI35" s="163">
        <f>Moustiques!AA41</f>
        <v>0</v>
      </c>
      <c r="AJ35" s="48"/>
      <c r="AK35" s="148">
        <f t="shared" si="7"/>
        <v>1</v>
      </c>
      <c r="AL35" s="149">
        <f t="shared" si="8"/>
        <v>1</v>
      </c>
      <c r="AM35" s="148">
        <f t="shared" si="9"/>
        <v>0</v>
      </c>
      <c r="AN35" s="149">
        <f t="shared" si="10"/>
        <v>0</v>
      </c>
      <c r="AO35" s="19">
        <f t="shared" si="11"/>
        <v>1</v>
      </c>
      <c r="AP35" s="19">
        <f t="shared" si="12"/>
        <v>0</v>
      </c>
      <c r="AQ35" s="152" t="str">
        <f t="shared" si="13"/>
        <v xml:space="preserve"> </v>
      </c>
      <c r="AR35" s="149" t="str">
        <f t="shared" si="14"/>
        <v xml:space="preserve"> </v>
      </c>
      <c r="AS35" s="89"/>
      <c r="AT35" s="60"/>
      <c r="AU35" s="7" t="str">
        <f>IF(ISERROR(RANK(AQ35,AQ$9:$AQ$38,1)),"",RANK(AQ35,$AQ$9:$AQ$38,1))</f>
        <v/>
      </c>
      <c r="AV35" s="7" t="str">
        <f>IF(ISERROR(RANK(AR35,$AR$9:AR$38,1)),"",RANK(AR35,$AR$9:$AR$38,1))</f>
        <v/>
      </c>
      <c r="AW35" s="36"/>
    </row>
    <row r="36" spans="1:49" x14ac:dyDescent="0.25">
      <c r="A36" s="8">
        <f>Moustiques!A42</f>
        <v>0</v>
      </c>
      <c r="B36" s="31">
        <f>Moustiques!B42</f>
        <v>0</v>
      </c>
      <c r="C36" s="30" t="str">
        <f>Moustiques!C42</f>
        <v xml:space="preserve"> </v>
      </c>
      <c r="D36" s="4" t="str">
        <f>Moustiques!D42</f>
        <v xml:space="preserve"> </v>
      </c>
      <c r="E36" s="9" t="str">
        <f>Moustiques!E42</f>
        <v xml:space="preserve"> </v>
      </c>
      <c r="F36" s="35" t="str">
        <f>Moustiques!F42</f>
        <v xml:space="preserve"> </v>
      </c>
      <c r="G36" s="67"/>
      <c r="H36" s="73">
        <f>Moustiques!H42</f>
        <v>0</v>
      </c>
      <c r="I36" s="10">
        <f t="shared" si="0"/>
        <v>0</v>
      </c>
      <c r="J36" s="34">
        <f>Moustiques!I42</f>
        <v>0</v>
      </c>
      <c r="K36" s="34">
        <f>Moustiques!J42</f>
        <v>0</v>
      </c>
      <c r="L36" s="34">
        <f>Moustiques!K42</f>
        <v>0</v>
      </c>
      <c r="M36" s="10">
        <f t="shared" si="15"/>
        <v>0</v>
      </c>
      <c r="N36" s="6" t="str">
        <f t="shared" si="16"/>
        <v>0</v>
      </c>
      <c r="O36" s="6">
        <f t="shared" si="17"/>
        <v>0</v>
      </c>
      <c r="P36" s="6">
        <f t="shared" si="18"/>
        <v>0</v>
      </c>
      <c r="Q36" s="10">
        <f t="shared" si="1"/>
        <v>0</v>
      </c>
      <c r="R36" s="4" t="b">
        <f t="shared" si="20"/>
        <v>0</v>
      </c>
      <c r="S36" s="6" t="str">
        <f t="shared" si="19"/>
        <v xml:space="preserve"> </v>
      </c>
      <c r="T36" s="7">
        <f t="shared" si="3"/>
        <v>0</v>
      </c>
      <c r="U36" s="67"/>
      <c r="V36" s="52"/>
      <c r="W36" s="34">
        <f>Moustiques!P42</f>
        <v>0</v>
      </c>
      <c r="X36" s="34">
        <f>Moustiques!Q42</f>
        <v>0</v>
      </c>
      <c r="Y36" s="34">
        <f>Moustiques!R42</f>
        <v>0</v>
      </c>
      <c r="Z36" s="6" t="str">
        <f t="shared" si="4"/>
        <v/>
      </c>
      <c r="AA36" s="82">
        <f t="shared" si="2"/>
        <v>0</v>
      </c>
      <c r="AB36" s="42"/>
      <c r="AC36" s="34">
        <f>Moustiques!V42</f>
        <v>0</v>
      </c>
      <c r="AD36" s="34">
        <f>Moustiques!W42</f>
        <v>0</v>
      </c>
      <c r="AE36" s="6" t="str">
        <f t="shared" si="5"/>
        <v xml:space="preserve"> </v>
      </c>
      <c r="AF36" s="7">
        <f t="shared" si="21"/>
        <v>0</v>
      </c>
      <c r="AG36" s="42"/>
      <c r="AH36" s="46"/>
      <c r="AI36" s="163">
        <f>Moustiques!AA42</f>
        <v>0</v>
      </c>
      <c r="AJ36" s="48"/>
      <c r="AK36" s="148">
        <f t="shared" si="7"/>
        <v>1</v>
      </c>
      <c r="AL36" s="149">
        <f t="shared" si="8"/>
        <v>1</v>
      </c>
      <c r="AM36" s="148">
        <f t="shared" si="9"/>
        <v>0</v>
      </c>
      <c r="AN36" s="149">
        <f t="shared" si="10"/>
        <v>0</v>
      </c>
      <c r="AO36" s="19">
        <f t="shared" si="11"/>
        <v>1</v>
      </c>
      <c r="AP36" s="19">
        <f t="shared" si="12"/>
        <v>0</v>
      </c>
      <c r="AQ36" s="152" t="str">
        <f t="shared" si="13"/>
        <v xml:space="preserve"> </v>
      </c>
      <c r="AR36" s="149" t="str">
        <f t="shared" si="14"/>
        <v xml:space="preserve"> </v>
      </c>
      <c r="AS36" s="89"/>
      <c r="AT36" s="60"/>
      <c r="AU36" s="7" t="str">
        <f>IF(ISERROR(RANK(AQ36,AQ$9:$AQ$38,1)),"",RANK(AQ36,$AQ$9:$AQ$38,1))</f>
        <v/>
      </c>
      <c r="AV36" s="7" t="str">
        <f>IF(ISERROR(RANK(AR36,$AR$9:AR$38,1)),"",RANK(AR36,$AR$9:$AR$38,1))</f>
        <v/>
      </c>
      <c r="AW36" s="36"/>
    </row>
    <row r="37" spans="1:49" x14ac:dyDescent="0.25">
      <c r="A37" s="8">
        <f>Moustiques!A43</f>
        <v>0</v>
      </c>
      <c r="B37" s="31">
        <f>Moustiques!B43</f>
        <v>0</v>
      </c>
      <c r="C37" s="30" t="str">
        <f>Moustiques!C43</f>
        <v xml:space="preserve"> </v>
      </c>
      <c r="D37" s="4" t="str">
        <f>Moustiques!D43</f>
        <v xml:space="preserve"> </v>
      </c>
      <c r="E37" s="9" t="str">
        <f>Moustiques!E43</f>
        <v xml:space="preserve"> </v>
      </c>
      <c r="F37" s="35" t="str">
        <f>Moustiques!F43</f>
        <v xml:space="preserve"> </v>
      </c>
      <c r="G37" s="67"/>
      <c r="H37" s="73">
        <f>Moustiques!H43</f>
        <v>0</v>
      </c>
      <c r="I37" s="10">
        <f t="shared" si="0"/>
        <v>0</v>
      </c>
      <c r="J37" s="34">
        <f>Moustiques!I43</f>
        <v>0</v>
      </c>
      <c r="K37" s="34">
        <f>Moustiques!J43</f>
        <v>0</v>
      </c>
      <c r="L37" s="34">
        <f>Moustiques!K43</f>
        <v>0</v>
      </c>
      <c r="M37" s="10">
        <f t="shared" si="15"/>
        <v>0</v>
      </c>
      <c r="N37" s="6" t="str">
        <f t="shared" si="16"/>
        <v>0</v>
      </c>
      <c r="O37" s="6">
        <f t="shared" si="17"/>
        <v>0</v>
      </c>
      <c r="P37" s="6">
        <f t="shared" si="18"/>
        <v>0</v>
      </c>
      <c r="Q37" s="10">
        <f t="shared" si="1"/>
        <v>0</v>
      </c>
      <c r="R37" s="4" t="b">
        <f t="shared" si="20"/>
        <v>0</v>
      </c>
      <c r="S37" s="6" t="str">
        <f t="shared" si="19"/>
        <v xml:space="preserve"> </v>
      </c>
      <c r="T37" s="7">
        <f t="shared" si="3"/>
        <v>0</v>
      </c>
      <c r="U37" s="67"/>
      <c r="V37" s="52"/>
      <c r="W37" s="34">
        <f>Moustiques!P43</f>
        <v>0</v>
      </c>
      <c r="X37" s="34">
        <f>Moustiques!Q43</f>
        <v>0</v>
      </c>
      <c r="Y37" s="34">
        <f>Moustiques!R43</f>
        <v>0</v>
      </c>
      <c r="Z37" s="6" t="str">
        <f t="shared" si="4"/>
        <v/>
      </c>
      <c r="AA37" s="82">
        <f t="shared" si="2"/>
        <v>0</v>
      </c>
      <c r="AB37" s="42"/>
      <c r="AC37" s="34">
        <f>Moustiques!V43</f>
        <v>0</v>
      </c>
      <c r="AD37" s="34">
        <f>Moustiques!W43</f>
        <v>0</v>
      </c>
      <c r="AE37" s="6" t="str">
        <f t="shared" si="5"/>
        <v xml:space="preserve"> </v>
      </c>
      <c r="AF37" s="7">
        <f t="shared" si="21"/>
        <v>0</v>
      </c>
      <c r="AG37" s="42"/>
      <c r="AH37" s="46"/>
      <c r="AI37" s="163">
        <f>Moustiques!AA43</f>
        <v>0</v>
      </c>
      <c r="AJ37" s="48"/>
      <c r="AK37" s="148">
        <f t="shared" si="7"/>
        <v>1</v>
      </c>
      <c r="AL37" s="149">
        <f t="shared" si="8"/>
        <v>1</v>
      </c>
      <c r="AM37" s="148">
        <f t="shared" si="9"/>
        <v>0</v>
      </c>
      <c r="AN37" s="149">
        <f t="shared" si="10"/>
        <v>0</v>
      </c>
      <c r="AO37" s="19">
        <f t="shared" si="11"/>
        <v>1</v>
      </c>
      <c r="AP37" s="19">
        <f t="shared" si="12"/>
        <v>0</v>
      </c>
      <c r="AQ37" s="152" t="str">
        <f t="shared" si="13"/>
        <v xml:space="preserve"> </v>
      </c>
      <c r="AR37" s="149" t="str">
        <f t="shared" si="14"/>
        <v xml:space="preserve"> </v>
      </c>
      <c r="AS37" s="89"/>
      <c r="AT37" s="60"/>
      <c r="AU37" s="7" t="str">
        <f>IF(ISERROR(RANK(AQ37,AQ$9:$AQ$38,1)),"",RANK(AQ37,$AQ$9:$AQ$38,1))</f>
        <v/>
      </c>
      <c r="AV37" s="7" t="str">
        <f>IF(ISERROR(RANK(AR37,$AR$9:AR$38,1)),"",RANK(AR37,$AR$9:$AR$38,1))</f>
        <v/>
      </c>
      <c r="AW37" s="36"/>
    </row>
    <row r="38" spans="1:49" ht="15.75" thickBot="1" x14ac:dyDescent="0.3">
      <c r="A38" s="15">
        <f>Moustiques!A44</f>
        <v>0</v>
      </c>
      <c r="B38" s="32">
        <f>Moustiques!B44</f>
        <v>0</v>
      </c>
      <c r="C38" s="96" t="str">
        <f>Moustiques!C44</f>
        <v xml:space="preserve"> </v>
      </c>
      <c r="D38" s="16" t="str">
        <f>Moustiques!D44</f>
        <v xml:space="preserve"> </v>
      </c>
      <c r="E38" s="17" t="str">
        <f>Moustiques!E44</f>
        <v xml:space="preserve"> </v>
      </c>
      <c r="F38" s="97" t="str">
        <f>Moustiques!F44</f>
        <v xml:space="preserve"> </v>
      </c>
      <c r="G38" s="68"/>
      <c r="H38" s="73">
        <f>Moustiques!H44</f>
        <v>0</v>
      </c>
      <c r="I38" s="74">
        <f t="shared" si="0"/>
        <v>0</v>
      </c>
      <c r="J38" s="34">
        <f>Moustiques!I44</f>
        <v>0</v>
      </c>
      <c r="K38" s="34">
        <f>Moustiques!J44</f>
        <v>0</v>
      </c>
      <c r="L38" s="34">
        <f>Moustiques!K44</f>
        <v>0</v>
      </c>
      <c r="M38" s="74">
        <f t="shared" si="15"/>
        <v>0</v>
      </c>
      <c r="N38" s="75" t="str">
        <f t="shared" si="16"/>
        <v>0</v>
      </c>
      <c r="O38" s="75">
        <f t="shared" si="17"/>
        <v>0</v>
      </c>
      <c r="P38" s="75">
        <f t="shared" si="18"/>
        <v>0</v>
      </c>
      <c r="Q38" s="74">
        <f t="shared" si="1"/>
        <v>0</v>
      </c>
      <c r="R38" s="76" t="b">
        <f t="shared" si="20"/>
        <v>0</v>
      </c>
      <c r="S38" s="6" t="str">
        <f t="shared" si="19"/>
        <v xml:space="preserve"> </v>
      </c>
      <c r="T38" s="7">
        <f t="shared" si="3"/>
        <v>0</v>
      </c>
      <c r="U38" s="68"/>
      <c r="V38" s="55"/>
      <c r="W38" s="34">
        <f>Moustiques!P44</f>
        <v>0</v>
      </c>
      <c r="X38" s="34">
        <f>Moustiques!Q44</f>
        <v>0</v>
      </c>
      <c r="Y38" s="34">
        <f>Moustiques!R44</f>
        <v>0</v>
      </c>
      <c r="Z38" s="6" t="str">
        <f t="shared" si="4"/>
        <v/>
      </c>
      <c r="AA38" s="82">
        <f t="shared" si="2"/>
        <v>0</v>
      </c>
      <c r="AB38" s="43"/>
      <c r="AC38" s="34">
        <f>Moustiques!V44</f>
        <v>0</v>
      </c>
      <c r="AD38" s="34">
        <f>Moustiques!W44</f>
        <v>0</v>
      </c>
      <c r="AE38" s="6" t="str">
        <f t="shared" si="5"/>
        <v xml:space="preserve"> </v>
      </c>
      <c r="AF38" s="7">
        <f t="shared" si="21"/>
        <v>0</v>
      </c>
      <c r="AG38" s="43"/>
      <c r="AH38" s="47"/>
      <c r="AI38" s="163">
        <f>Moustiques!AA44</f>
        <v>0</v>
      </c>
      <c r="AJ38" s="54"/>
      <c r="AK38" s="150">
        <f t="shared" si="7"/>
        <v>1</v>
      </c>
      <c r="AL38" s="151">
        <f t="shared" si="8"/>
        <v>1</v>
      </c>
      <c r="AM38" s="150">
        <f t="shared" si="9"/>
        <v>0</v>
      </c>
      <c r="AN38" s="151">
        <f t="shared" si="10"/>
        <v>0</v>
      </c>
      <c r="AO38" s="19">
        <f t="shared" si="11"/>
        <v>1</v>
      </c>
      <c r="AP38" s="19">
        <f t="shared" si="12"/>
        <v>0</v>
      </c>
      <c r="AQ38" s="153" t="str">
        <f t="shared" si="13"/>
        <v xml:space="preserve"> </v>
      </c>
      <c r="AR38" s="151" t="str">
        <f t="shared" si="14"/>
        <v xml:space="preserve"> </v>
      </c>
      <c r="AS38" s="89"/>
      <c r="AT38" s="60"/>
      <c r="AU38" s="7" t="str">
        <f>IF(ISERROR(RANK(AQ38,AQ$9:$AQ$38,1)),"",RANK(AQ38,$AQ$9:$AQ$38,1))</f>
        <v/>
      </c>
      <c r="AV38" s="7" t="str">
        <f>IF(ISERROR(RANK(AR38,$AR$9:AR$38,1)),"",RANK(AR38,$AR$9:$AR$38,1))</f>
        <v/>
      </c>
      <c r="AW38" s="36"/>
    </row>
    <row r="39" spans="1:49" ht="15.75" thickTop="1" x14ac:dyDescent="0.25">
      <c r="G39" s="63"/>
      <c r="H39" s="63"/>
      <c r="I39" s="69"/>
      <c r="J39" s="63"/>
      <c r="K39" s="69"/>
      <c r="L39" s="69"/>
      <c r="M39" s="69"/>
      <c r="N39" s="69"/>
      <c r="O39" s="63"/>
      <c r="P39" s="70"/>
      <c r="Q39" s="70"/>
      <c r="R39" s="63"/>
      <c r="S39" s="63"/>
      <c r="T39" s="63"/>
      <c r="U39" s="63"/>
      <c r="V39" s="50"/>
      <c r="W39" s="50"/>
      <c r="X39" s="53"/>
      <c r="Y39" s="53"/>
      <c r="Z39" s="50"/>
      <c r="AA39" s="80"/>
      <c r="AB39" s="38"/>
      <c r="AC39" s="38"/>
      <c r="AD39" s="38"/>
      <c r="AE39" s="38"/>
      <c r="AF39" s="38"/>
      <c r="AG39" s="38"/>
      <c r="AH39" s="44"/>
      <c r="AI39" s="44"/>
      <c r="AJ39" s="44"/>
      <c r="AK39" s="83"/>
      <c r="AL39" s="83"/>
      <c r="AM39" s="83"/>
      <c r="AN39" s="83"/>
      <c r="AO39" s="83"/>
      <c r="AP39" s="83"/>
      <c r="AQ39" s="83"/>
      <c r="AR39" s="84"/>
      <c r="AS39" s="84"/>
      <c r="AT39" s="37"/>
      <c r="AU39" s="37"/>
      <c r="AV39" s="37"/>
      <c r="AW39" s="36"/>
    </row>
    <row r="40" spans="1:49" x14ac:dyDescent="0.25">
      <c r="H40" s="2"/>
      <c r="J40" s="2"/>
      <c r="W40" s="2"/>
    </row>
    <row r="41" spans="1:49" x14ac:dyDescent="0.25">
      <c r="H41" s="2"/>
      <c r="J41" s="2"/>
      <c r="W41" s="2"/>
      <c r="Y41" s="1"/>
    </row>
    <row r="42" spans="1:49" x14ac:dyDescent="0.25">
      <c r="H42" s="2"/>
      <c r="J42" s="2"/>
      <c r="R42" s="2"/>
      <c r="W42" s="2"/>
      <c r="Y42" s="1"/>
    </row>
    <row r="43" spans="1:49" x14ac:dyDescent="0.25">
      <c r="Y43" s="1"/>
    </row>
  </sheetData>
  <mergeCells count="37"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AN2:AN7"/>
    <mergeCell ref="AO2:AO7"/>
    <mergeCell ref="AP2:AP7"/>
    <mergeCell ref="AQ2:AQ7"/>
    <mergeCell ref="AR2:AR7"/>
    <mergeCell ref="AU2:AU7"/>
    <mergeCell ref="AM2:AM7"/>
    <mergeCell ref="S3:S7"/>
    <mergeCell ref="T3:T7"/>
    <mergeCell ref="W3:Y6"/>
    <mergeCell ref="Z3:Z7"/>
    <mergeCell ref="H2:T2"/>
    <mergeCell ref="W2:AA2"/>
    <mergeCell ref="AC2:AF2"/>
    <mergeCell ref="AK2:AK7"/>
    <mergeCell ref="AL2:AL7"/>
    <mergeCell ref="AA3:AA7"/>
    <mergeCell ref="AC3:AD6"/>
    <mergeCell ref="AE3:AE7"/>
    <mergeCell ref="AF3:AF7"/>
    <mergeCell ref="AI3:AI7"/>
    <mergeCell ref="F2:F7"/>
    <mergeCell ref="A2:A7"/>
    <mergeCell ref="B2:B7"/>
    <mergeCell ref="C2:C7"/>
    <mergeCell ref="D2:D7"/>
    <mergeCell ref="E2:E7"/>
  </mergeCells>
  <conditionalFormatting sqref="R9:R38">
    <cfRule type="containsText" dxfId="5" priority="3" operator="containsText" text="FAUX">
      <formula>NOT(ISERROR(SEARCH("FAUX",R9)))</formula>
    </cfRule>
  </conditionalFormatting>
  <conditionalFormatting sqref="F9:G9 G19:G38 G10:G17 F10:F38">
    <cfRule type="notContainsText" dxfId="4" priority="2" operator="notContains" text="p">
      <formula>ISERROR(SEARCH("p",F9))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9"/>
  <sheetViews>
    <sheetView workbookViewId="0">
      <pane ySplit="8" topLeftCell="A9" activePane="bottomLeft" state="frozen"/>
      <selection pane="bottomLeft" activeCell="L10" sqref="L10"/>
    </sheetView>
  </sheetViews>
  <sheetFormatPr baseColWidth="10" defaultRowHeight="15" x14ac:dyDescent="0.25"/>
  <cols>
    <col min="1" max="1" width="4.5703125" style="117" customWidth="1"/>
    <col min="2" max="2" width="5.42578125" customWidth="1"/>
    <col min="3" max="3" width="15.140625" customWidth="1"/>
    <col min="4" max="4" width="15.42578125" customWidth="1"/>
    <col min="5" max="5" width="17.42578125" customWidth="1"/>
    <col min="6" max="6" width="29.140625" customWidth="1"/>
    <col min="7" max="7" width="9.42578125" customWidth="1"/>
    <col min="8" max="8" width="9.42578125" style="117" hidden="1" customWidth="1"/>
    <col min="9" max="10" width="5.42578125" style="117" customWidth="1"/>
  </cols>
  <sheetData>
    <row r="2" spans="1:11" ht="15.75" customHeight="1" x14ac:dyDescent="0.25">
      <c r="A2" s="249" t="s">
        <v>58</v>
      </c>
      <c r="B2" s="249" t="s">
        <v>17</v>
      </c>
      <c r="C2" s="252" t="s">
        <v>2</v>
      </c>
      <c r="D2" s="252" t="s">
        <v>3</v>
      </c>
      <c r="E2" s="252" t="s">
        <v>4</v>
      </c>
      <c r="F2" s="252" t="s">
        <v>18</v>
      </c>
      <c r="G2" s="246" t="s">
        <v>16</v>
      </c>
      <c r="H2" s="246" t="s">
        <v>57</v>
      </c>
      <c r="I2" s="246" t="s">
        <v>1</v>
      </c>
      <c r="J2" s="246" t="s">
        <v>48</v>
      </c>
      <c r="K2" s="1" t="s">
        <v>6</v>
      </c>
    </row>
    <row r="3" spans="1:11" x14ac:dyDescent="0.25">
      <c r="A3" s="250"/>
      <c r="B3" s="250"/>
      <c r="C3" s="253"/>
      <c r="D3" s="253"/>
      <c r="E3" s="253"/>
      <c r="F3" s="253"/>
      <c r="G3" s="247"/>
      <c r="H3" s="247"/>
      <c r="I3" s="247"/>
      <c r="J3" s="247"/>
      <c r="K3" s="1"/>
    </row>
    <row r="4" spans="1:11" x14ac:dyDescent="0.25">
      <c r="A4" s="250"/>
      <c r="B4" s="250"/>
      <c r="C4" s="253"/>
      <c r="D4" s="253"/>
      <c r="E4" s="253"/>
      <c r="F4" s="253"/>
      <c r="G4" s="247"/>
      <c r="H4" s="247"/>
      <c r="I4" s="247"/>
      <c r="J4" s="247"/>
      <c r="K4" s="1"/>
    </row>
    <row r="5" spans="1:11" x14ac:dyDescent="0.25">
      <c r="A5" s="250"/>
      <c r="B5" s="250"/>
      <c r="C5" s="253"/>
      <c r="D5" s="253"/>
      <c r="E5" s="253"/>
      <c r="F5" s="253"/>
      <c r="G5" s="247"/>
      <c r="H5" s="247"/>
      <c r="I5" s="247"/>
      <c r="J5" s="247"/>
      <c r="K5" s="1"/>
    </row>
    <row r="6" spans="1:11" x14ac:dyDescent="0.25">
      <c r="A6" s="250"/>
      <c r="B6" s="250"/>
      <c r="C6" s="253"/>
      <c r="D6" s="253"/>
      <c r="E6" s="253"/>
      <c r="F6" s="253"/>
      <c r="G6" s="247"/>
      <c r="H6" s="247"/>
      <c r="I6" s="247"/>
      <c r="J6" s="247"/>
      <c r="K6" s="1"/>
    </row>
    <row r="7" spans="1:11" x14ac:dyDescent="0.25">
      <c r="A7" s="250"/>
      <c r="B7" s="250"/>
      <c r="C7" s="253"/>
      <c r="D7" s="253"/>
      <c r="E7" s="253"/>
      <c r="F7" s="253"/>
      <c r="G7" s="247"/>
      <c r="H7" s="247"/>
      <c r="I7" s="247"/>
      <c r="J7" s="247"/>
      <c r="K7" s="1"/>
    </row>
    <row r="8" spans="1:11" x14ac:dyDescent="0.25">
      <c r="A8" s="251"/>
      <c r="B8" s="251"/>
      <c r="C8" s="254"/>
      <c r="D8" s="254"/>
      <c r="E8" s="254"/>
      <c r="F8" s="254"/>
      <c r="G8" s="248"/>
      <c r="H8" s="248"/>
      <c r="I8" s="248"/>
      <c r="J8" s="248"/>
    </row>
    <row r="9" spans="1:11" s="117" customFormat="1" x14ac:dyDescent="0.25">
      <c r="A9" s="117">
        <v>1</v>
      </c>
      <c r="B9" s="117">
        <f>Benjamins!A15</f>
        <v>1</v>
      </c>
      <c r="C9" s="117">
        <f>Benjamins!B15</f>
        <v>55477983</v>
      </c>
      <c r="D9" s="117" t="str">
        <f>Benjamins!C15</f>
        <v xml:space="preserve">MICHELET </v>
      </c>
      <c r="E9" s="117" t="str">
        <f>Benjamins!D15</f>
        <v>Baptiste</v>
      </c>
      <c r="F9" s="117" t="str">
        <f>Benjamins!E15</f>
        <v>Team Mercurey</v>
      </c>
      <c r="G9" s="117" t="str">
        <f>Benjamins!F15</f>
        <v>(4)-Benj</v>
      </c>
      <c r="H9" s="117" t="s">
        <v>52</v>
      </c>
      <c r="I9" s="117">
        <f>Benjamins!AE15</f>
        <v>1</v>
      </c>
      <c r="J9" s="165">
        <f>Benjamins!AH15</f>
        <v>30</v>
      </c>
    </row>
    <row r="10" spans="1:11" x14ac:dyDescent="0.25">
      <c r="A10" s="117">
        <v>2</v>
      </c>
      <c r="B10" s="117">
        <f>Benjamins!A16</f>
        <v>2</v>
      </c>
      <c r="C10" s="117">
        <f>Benjamins!B16</f>
        <v>55542622</v>
      </c>
      <c r="D10" s="117" t="str">
        <f>Benjamins!C16</f>
        <v>COUDRAT</v>
      </c>
      <c r="E10" s="117" t="str">
        <f>Benjamins!D16</f>
        <v>Milovan</v>
      </c>
      <c r="F10" s="117" t="str">
        <f>Benjamins!E16</f>
        <v>AC Verdunoise</v>
      </c>
      <c r="G10" s="117" t="str">
        <f>Benjamins!F16</f>
        <v>(4)-Benj</v>
      </c>
      <c r="H10" s="117" t="s">
        <v>52</v>
      </c>
      <c r="I10" s="117">
        <f>Benjamins!AE16</f>
        <v>9</v>
      </c>
      <c r="J10" s="165">
        <f>Benjamins!AH16</f>
        <v>12</v>
      </c>
    </row>
    <row r="11" spans="1:11" x14ac:dyDescent="0.25">
      <c r="A11" s="117">
        <v>3</v>
      </c>
      <c r="B11" s="117">
        <f>Benjamins!A17</f>
        <v>3</v>
      </c>
      <c r="C11" s="117">
        <f>Benjamins!B17</f>
        <v>55758311</v>
      </c>
      <c r="D11" s="117" t="str">
        <f>Benjamins!C17</f>
        <v>GUILBERT</v>
      </c>
      <c r="E11" s="117" t="str">
        <f>Benjamins!D17</f>
        <v>Maxence</v>
      </c>
      <c r="F11" s="117" t="str">
        <f>Benjamins!E17</f>
        <v>VC Charollais</v>
      </c>
      <c r="G11" s="117" t="str">
        <f>Benjamins!F17</f>
        <v>(4)-Benj</v>
      </c>
      <c r="H11" s="117" t="s">
        <v>52</v>
      </c>
      <c r="I11" s="117">
        <f>Benjamins!AE17</f>
        <v>4</v>
      </c>
      <c r="J11" s="165">
        <f>Benjamins!AH17</f>
        <v>17</v>
      </c>
    </row>
    <row r="12" spans="1:11" x14ac:dyDescent="0.25">
      <c r="A12" s="117">
        <v>4</v>
      </c>
      <c r="B12" s="117">
        <f>Benjamins!A18</f>
        <v>4</v>
      </c>
      <c r="C12" s="117">
        <f>Benjamins!B18</f>
        <v>55788225</v>
      </c>
      <c r="D12" s="117" t="str">
        <f>Benjamins!C18</f>
        <v>MIERZINSKI</v>
      </c>
      <c r="E12" s="117" t="str">
        <f>Benjamins!D18</f>
        <v>Lola</v>
      </c>
      <c r="F12" s="117" t="str">
        <f>Benjamins!E18</f>
        <v>VC Montcellien</v>
      </c>
      <c r="G12" s="117" t="str">
        <f>Benjamins!F18</f>
        <v>(4)-Benj</v>
      </c>
      <c r="H12" s="117" t="s">
        <v>52</v>
      </c>
      <c r="I12" s="117">
        <f>Benjamins!AE18</f>
        <v>5</v>
      </c>
      <c r="J12" s="165">
        <f>Benjamins!AH18</f>
        <v>16</v>
      </c>
    </row>
    <row r="13" spans="1:11" x14ac:dyDescent="0.25">
      <c r="A13" s="117">
        <v>5</v>
      </c>
      <c r="B13" s="117">
        <f>Benjamins!A19</f>
        <v>5</v>
      </c>
      <c r="C13" s="117">
        <f>Benjamins!B19</f>
        <v>55710682</v>
      </c>
      <c r="D13" s="117" t="str">
        <f>Benjamins!C19</f>
        <v>JACQUET</v>
      </c>
      <c r="E13" s="117" t="str">
        <f>Benjamins!D19</f>
        <v>Anthony</v>
      </c>
      <c r="F13" s="117" t="str">
        <f>Benjamins!E19</f>
        <v>VC Charollais</v>
      </c>
      <c r="G13" s="117" t="str">
        <f>Benjamins!F19</f>
        <v>(4)-Benj</v>
      </c>
      <c r="H13" s="117" t="s">
        <v>52</v>
      </c>
      <c r="I13" s="117">
        <f>Benjamins!AE19</f>
        <v>2</v>
      </c>
      <c r="J13" s="165">
        <f>Benjamins!AH19</f>
        <v>19</v>
      </c>
    </row>
    <row r="14" spans="1:11" x14ac:dyDescent="0.25">
      <c r="A14" s="117">
        <v>6</v>
      </c>
      <c r="B14" s="117">
        <f>Benjamins!A20</f>
        <v>6</v>
      </c>
      <c r="C14" s="117">
        <f>Benjamins!B20</f>
        <v>55789718</v>
      </c>
      <c r="D14" s="117" t="str">
        <f>Benjamins!C20</f>
        <v>MIGUET</v>
      </c>
      <c r="E14" s="117" t="str">
        <f>Benjamins!D20</f>
        <v>Louison</v>
      </c>
      <c r="F14" s="117" t="str">
        <f>Benjamins!E20</f>
        <v>VC Montcellien</v>
      </c>
      <c r="G14" s="117" t="str">
        <f>Benjamins!F20</f>
        <v>(4)-Benj</v>
      </c>
      <c r="H14" s="117" t="s">
        <v>52</v>
      </c>
      <c r="I14" s="117">
        <f>Benjamins!AE20</f>
        <v>11</v>
      </c>
      <c r="J14" s="165">
        <f>Benjamins!AH20</f>
        <v>10</v>
      </c>
    </row>
    <row r="15" spans="1:11" x14ac:dyDescent="0.25">
      <c r="A15" s="117">
        <v>7</v>
      </c>
      <c r="B15" s="117">
        <f>Benjamins!A21</f>
        <v>7</v>
      </c>
      <c r="C15" s="117">
        <f>Benjamins!B21</f>
        <v>55483758</v>
      </c>
      <c r="D15" s="117" t="str">
        <f>Benjamins!C21</f>
        <v xml:space="preserve">LEMAITRE </v>
      </c>
      <c r="E15" s="117" t="str">
        <f>Benjamins!D21</f>
        <v>Julian</v>
      </c>
      <c r="F15" s="117" t="str">
        <f>Benjamins!E21</f>
        <v>Ecuisses VSP</v>
      </c>
      <c r="G15" s="117" t="str">
        <f>Benjamins!F21</f>
        <v>(4)-Benj</v>
      </c>
      <c r="H15" s="117" t="s">
        <v>52</v>
      </c>
      <c r="I15" s="117">
        <f>Benjamins!AE21</f>
        <v>3</v>
      </c>
      <c r="J15" s="165">
        <f>Benjamins!AH21</f>
        <v>18</v>
      </c>
    </row>
    <row r="16" spans="1:11" x14ac:dyDescent="0.25">
      <c r="A16" s="117">
        <v>8</v>
      </c>
      <c r="B16" s="117">
        <f>Benjamins!A22</f>
        <v>8</v>
      </c>
      <c r="C16" s="117">
        <f>Benjamins!B22</f>
        <v>55710414</v>
      </c>
      <c r="D16" s="117" t="str">
        <f>Benjamins!C22</f>
        <v>DRILLIEN</v>
      </c>
      <c r="E16" s="117" t="str">
        <f>Benjamins!D22</f>
        <v>Lucien</v>
      </c>
      <c r="F16" s="117" t="str">
        <f>Benjamins!E22</f>
        <v>VS Joncynois</v>
      </c>
      <c r="G16" s="117" t="str">
        <f>Benjamins!F22</f>
        <v>(4)-Benj</v>
      </c>
      <c r="H16" s="117" t="s">
        <v>52</v>
      </c>
      <c r="I16" s="117">
        <f>Benjamins!AE22</f>
        <v>10</v>
      </c>
      <c r="J16" s="165">
        <f>Benjamins!AH22</f>
        <v>11</v>
      </c>
    </row>
    <row r="17" spans="1:10" x14ac:dyDescent="0.25">
      <c r="A17" s="117">
        <v>9</v>
      </c>
      <c r="B17" s="117">
        <f>Benjamins!A23</f>
        <v>9</v>
      </c>
      <c r="C17" s="117">
        <f>Benjamins!B23</f>
        <v>55710114</v>
      </c>
      <c r="D17" s="117" t="str">
        <f>Benjamins!C23</f>
        <v>DUCOTE</v>
      </c>
      <c r="E17" s="117" t="str">
        <f>Benjamins!D23</f>
        <v>Juline</v>
      </c>
      <c r="F17" s="117" t="str">
        <f>Benjamins!E23</f>
        <v>VC Montcellien</v>
      </c>
      <c r="G17" s="117" t="str">
        <f>Benjamins!F23</f>
        <v>(4)-Benj</v>
      </c>
      <c r="H17" s="117" t="s">
        <v>52</v>
      </c>
      <c r="I17" s="117">
        <f>Benjamins!AE23</f>
        <v>8</v>
      </c>
      <c r="J17" s="165">
        <f>Benjamins!AH23</f>
        <v>13</v>
      </c>
    </row>
    <row r="18" spans="1:10" x14ac:dyDescent="0.25">
      <c r="A18" s="117">
        <v>10</v>
      </c>
      <c r="B18" s="117">
        <f>Benjamins!A24</f>
        <v>10</v>
      </c>
      <c r="C18" s="117">
        <f>Benjamins!B24</f>
        <v>55664028</v>
      </c>
      <c r="D18" s="117" t="str">
        <f>Benjamins!C24</f>
        <v>FOREST</v>
      </c>
      <c r="E18" s="117" t="str">
        <f>Benjamins!D24</f>
        <v>Valérian</v>
      </c>
      <c r="F18" s="117" t="str">
        <f>Benjamins!E24</f>
        <v>Ecuisses VSP</v>
      </c>
      <c r="G18" s="117" t="str">
        <f>Benjamins!F24</f>
        <v>(4)-Benj</v>
      </c>
      <c r="H18" s="117" t="s">
        <v>52</v>
      </c>
      <c r="I18" s="117">
        <f>Benjamins!AE24</f>
        <v>6</v>
      </c>
      <c r="J18" s="165">
        <f>Benjamins!AH24</f>
        <v>15</v>
      </c>
    </row>
    <row r="19" spans="1:10" x14ac:dyDescent="0.25">
      <c r="A19" s="117">
        <v>11</v>
      </c>
      <c r="B19" s="117">
        <f>Benjamins!A25</f>
        <v>11</v>
      </c>
      <c r="C19" s="117">
        <f>Benjamins!B25</f>
        <v>55789002</v>
      </c>
      <c r="D19" s="117" t="str">
        <f>Benjamins!C25</f>
        <v>COCHARD</v>
      </c>
      <c r="E19" s="117" t="str">
        <f>Benjamins!D25</f>
        <v>Vivien</v>
      </c>
      <c r="F19" s="117" t="str">
        <f>Benjamins!E25</f>
        <v>VS Joncynois</v>
      </c>
      <c r="G19" s="117" t="str">
        <f>Benjamins!F25</f>
        <v>(4)-Benj</v>
      </c>
      <c r="H19" s="117" t="s">
        <v>52</v>
      </c>
      <c r="I19" s="117">
        <f>Benjamins!AE25</f>
        <v>7</v>
      </c>
      <c r="J19" s="165">
        <f>Benjamins!AH25</f>
        <v>14</v>
      </c>
    </row>
    <row r="20" spans="1:10" x14ac:dyDescent="0.25">
      <c r="A20" s="117">
        <v>12</v>
      </c>
      <c r="B20" s="117">
        <f>Benjamins!A26</f>
        <v>0</v>
      </c>
      <c r="C20" s="117">
        <f>Benjamins!B26</f>
        <v>0</v>
      </c>
      <c r="D20" s="117" t="str">
        <f>Benjamins!C26</f>
        <v xml:space="preserve"> </v>
      </c>
      <c r="E20" s="117" t="str">
        <f>Benjamins!D26</f>
        <v xml:space="preserve"> </v>
      </c>
      <c r="F20" s="117" t="str">
        <f>Benjamins!E26</f>
        <v xml:space="preserve"> </v>
      </c>
      <c r="G20" s="117" t="str">
        <f>Benjamins!F26</f>
        <v xml:space="preserve"> </v>
      </c>
      <c r="H20" s="117" t="s">
        <v>52</v>
      </c>
      <c r="I20" s="117" t="str">
        <f>Benjamins!AE26</f>
        <v/>
      </c>
      <c r="J20" s="165" t="str">
        <f>Benjamins!AH26</f>
        <v xml:space="preserve"> </v>
      </c>
    </row>
    <row r="21" spans="1:10" x14ac:dyDescent="0.25">
      <c r="A21" s="117">
        <v>13</v>
      </c>
      <c r="B21" s="117">
        <f>Benjamins!A27</f>
        <v>0</v>
      </c>
      <c r="C21" s="117">
        <f>Benjamins!B27</f>
        <v>0</v>
      </c>
      <c r="D21" s="117" t="str">
        <f>Benjamins!C27</f>
        <v xml:space="preserve"> </v>
      </c>
      <c r="E21" s="117" t="str">
        <f>Benjamins!D27</f>
        <v xml:space="preserve"> </v>
      </c>
      <c r="F21" s="117" t="str">
        <f>Benjamins!E27</f>
        <v xml:space="preserve"> </v>
      </c>
      <c r="G21" s="117" t="str">
        <f>Benjamins!F27</f>
        <v xml:space="preserve"> </v>
      </c>
      <c r="H21" s="117" t="s">
        <v>52</v>
      </c>
      <c r="I21" s="117" t="str">
        <f>Benjamins!AE27</f>
        <v/>
      </c>
      <c r="J21" s="165" t="str">
        <f>Benjamins!AH27</f>
        <v xml:space="preserve"> </v>
      </c>
    </row>
    <row r="22" spans="1:10" x14ac:dyDescent="0.25">
      <c r="A22" s="117">
        <v>14</v>
      </c>
      <c r="B22" s="117">
        <f>Benjamins!A28</f>
        <v>0</v>
      </c>
      <c r="C22" s="117">
        <f>Benjamins!B28</f>
        <v>0</v>
      </c>
      <c r="D22" s="117" t="str">
        <f>Benjamins!C28</f>
        <v xml:space="preserve"> </v>
      </c>
      <c r="E22" s="117" t="str">
        <f>Benjamins!D28</f>
        <v xml:space="preserve"> </v>
      </c>
      <c r="F22" s="117" t="str">
        <f>Benjamins!E28</f>
        <v xml:space="preserve"> </v>
      </c>
      <c r="G22" s="117" t="str">
        <f>Benjamins!F28</f>
        <v xml:space="preserve"> </v>
      </c>
      <c r="H22" s="117" t="s">
        <v>52</v>
      </c>
      <c r="I22" s="117" t="str">
        <f>Benjamins!AE28</f>
        <v/>
      </c>
      <c r="J22" s="165" t="str">
        <f>Benjamins!AH28</f>
        <v xml:space="preserve"> </v>
      </c>
    </row>
    <row r="23" spans="1:10" x14ac:dyDescent="0.25">
      <c r="A23" s="117">
        <v>15</v>
      </c>
      <c r="B23" s="117">
        <f>Benjamins!A29</f>
        <v>0</v>
      </c>
      <c r="C23" s="117">
        <f>Benjamins!B29</f>
        <v>0</v>
      </c>
      <c r="D23" s="117" t="str">
        <f>Benjamins!C29</f>
        <v xml:space="preserve"> </v>
      </c>
      <c r="E23" s="117" t="str">
        <f>Benjamins!D29</f>
        <v xml:space="preserve"> </v>
      </c>
      <c r="F23" s="117" t="str">
        <f>Benjamins!E29</f>
        <v xml:space="preserve"> </v>
      </c>
      <c r="G23" s="117" t="str">
        <f>Benjamins!F29</f>
        <v xml:space="preserve"> </v>
      </c>
      <c r="H23" s="117" t="s">
        <v>52</v>
      </c>
      <c r="I23" s="117" t="str">
        <f>Benjamins!AE29</f>
        <v/>
      </c>
      <c r="J23" s="165" t="str">
        <f>Benjamins!AH29</f>
        <v xml:space="preserve"> </v>
      </c>
    </row>
    <row r="24" spans="1:10" x14ac:dyDescent="0.25">
      <c r="A24" s="117">
        <v>16</v>
      </c>
      <c r="B24" s="117">
        <f>Benjamins!A30</f>
        <v>0</v>
      </c>
      <c r="C24" s="117">
        <f>Benjamins!B30</f>
        <v>0</v>
      </c>
      <c r="D24" s="117" t="str">
        <f>Benjamins!C30</f>
        <v xml:space="preserve"> </v>
      </c>
      <c r="E24" s="117" t="str">
        <f>Benjamins!D30</f>
        <v xml:space="preserve"> </v>
      </c>
      <c r="F24" s="117" t="str">
        <f>Benjamins!E30</f>
        <v xml:space="preserve"> </v>
      </c>
      <c r="G24" s="117" t="str">
        <f>Benjamins!F30</f>
        <v xml:space="preserve"> </v>
      </c>
      <c r="H24" s="117" t="s">
        <v>52</v>
      </c>
      <c r="I24" s="117" t="str">
        <f>Benjamins!AE30</f>
        <v/>
      </c>
      <c r="J24" s="165" t="str">
        <f>Benjamins!AH30</f>
        <v xml:space="preserve"> </v>
      </c>
    </row>
    <row r="25" spans="1:10" x14ac:dyDescent="0.25">
      <c r="A25" s="117">
        <v>17</v>
      </c>
      <c r="B25" s="117">
        <f>Benjamins!A31</f>
        <v>0</v>
      </c>
      <c r="C25" s="117">
        <f>Benjamins!B31</f>
        <v>0</v>
      </c>
      <c r="D25" s="117" t="str">
        <f>Benjamins!C31</f>
        <v xml:space="preserve"> </v>
      </c>
      <c r="E25" s="117" t="str">
        <f>Benjamins!D31</f>
        <v xml:space="preserve"> </v>
      </c>
      <c r="F25" s="117" t="str">
        <f>Benjamins!E31</f>
        <v xml:space="preserve"> </v>
      </c>
      <c r="G25" s="117" t="str">
        <f>Benjamins!F31</f>
        <v xml:space="preserve"> </v>
      </c>
      <c r="H25" s="117" t="s">
        <v>52</v>
      </c>
      <c r="I25" s="117" t="str">
        <f>Benjamins!AE31</f>
        <v/>
      </c>
      <c r="J25" s="165" t="str">
        <f>Benjamins!AH31</f>
        <v xml:space="preserve"> </v>
      </c>
    </row>
    <row r="26" spans="1:10" x14ac:dyDescent="0.25">
      <c r="A26" s="117">
        <v>18</v>
      </c>
      <c r="B26" s="117">
        <f>Benjamins!A32</f>
        <v>0</v>
      </c>
      <c r="C26" s="117">
        <f>Benjamins!B32</f>
        <v>0</v>
      </c>
      <c r="D26" s="117" t="str">
        <f>Benjamins!C32</f>
        <v xml:space="preserve"> </v>
      </c>
      <c r="E26" s="117" t="str">
        <f>Benjamins!D32</f>
        <v xml:space="preserve"> </v>
      </c>
      <c r="F26" s="117" t="str">
        <f>Benjamins!E32</f>
        <v xml:space="preserve"> </v>
      </c>
      <c r="G26" s="117" t="str">
        <f>Benjamins!F32</f>
        <v xml:space="preserve"> </v>
      </c>
      <c r="H26" s="117" t="s">
        <v>52</v>
      </c>
      <c r="I26" s="117" t="str">
        <f>Benjamins!AE32</f>
        <v/>
      </c>
      <c r="J26" s="165" t="str">
        <f>Benjamins!AH32</f>
        <v xml:space="preserve"> </v>
      </c>
    </row>
    <row r="27" spans="1:10" x14ac:dyDescent="0.25">
      <c r="A27" s="117">
        <v>19</v>
      </c>
      <c r="B27" s="117">
        <f>Benjamins!A33</f>
        <v>0</v>
      </c>
      <c r="C27" s="117">
        <f>Benjamins!B33</f>
        <v>0</v>
      </c>
      <c r="D27" s="117" t="str">
        <f>Benjamins!C33</f>
        <v xml:space="preserve"> </v>
      </c>
      <c r="E27" s="117" t="str">
        <f>Benjamins!D33</f>
        <v xml:space="preserve"> </v>
      </c>
      <c r="F27" s="117" t="str">
        <f>Benjamins!E33</f>
        <v xml:space="preserve"> </v>
      </c>
      <c r="G27" s="117" t="str">
        <f>Benjamins!F33</f>
        <v xml:space="preserve"> </v>
      </c>
      <c r="H27" s="117" t="s">
        <v>52</v>
      </c>
      <c r="I27" s="117" t="str">
        <f>Benjamins!AE33</f>
        <v/>
      </c>
      <c r="J27" s="165" t="str">
        <f>Benjamins!AH33</f>
        <v xml:space="preserve"> </v>
      </c>
    </row>
    <row r="28" spans="1:10" x14ac:dyDescent="0.25">
      <c r="A28" s="117">
        <v>20</v>
      </c>
      <c r="B28" s="117">
        <f>Benjamins!A34</f>
        <v>0</v>
      </c>
      <c r="C28" s="117">
        <f>Benjamins!B34</f>
        <v>0</v>
      </c>
      <c r="D28" s="117" t="str">
        <f>Benjamins!C34</f>
        <v xml:space="preserve"> </v>
      </c>
      <c r="E28" s="117" t="str">
        <f>Benjamins!D34</f>
        <v xml:space="preserve"> </v>
      </c>
      <c r="F28" s="117" t="str">
        <f>Benjamins!E34</f>
        <v xml:space="preserve"> </v>
      </c>
      <c r="G28" s="117" t="str">
        <f>Benjamins!F34</f>
        <v xml:space="preserve"> </v>
      </c>
      <c r="H28" s="117" t="s">
        <v>52</v>
      </c>
      <c r="I28" s="117" t="str">
        <f>Benjamins!AE34</f>
        <v/>
      </c>
      <c r="J28" s="165" t="str">
        <f>Benjamins!AH34</f>
        <v xml:space="preserve"> </v>
      </c>
    </row>
    <row r="29" spans="1:10" x14ac:dyDescent="0.25">
      <c r="A29" s="117">
        <v>21</v>
      </c>
      <c r="B29" s="117">
        <f>Benjamins!A35</f>
        <v>0</v>
      </c>
      <c r="C29" s="117">
        <f>Benjamins!B35</f>
        <v>0</v>
      </c>
      <c r="D29" s="117" t="str">
        <f>Benjamins!C35</f>
        <v xml:space="preserve"> </v>
      </c>
      <c r="E29" s="117" t="str">
        <f>Benjamins!D35</f>
        <v xml:space="preserve"> </v>
      </c>
      <c r="F29" s="117" t="str">
        <f>Benjamins!E35</f>
        <v xml:space="preserve"> </v>
      </c>
      <c r="G29" s="117" t="str">
        <f>Benjamins!F35</f>
        <v xml:space="preserve"> </v>
      </c>
      <c r="H29" s="117" t="s">
        <v>52</v>
      </c>
      <c r="I29" s="117" t="str">
        <f>Benjamins!AE35</f>
        <v/>
      </c>
      <c r="J29" s="165" t="str">
        <f>Benjamins!AH35</f>
        <v xml:space="preserve"> </v>
      </c>
    </row>
    <row r="30" spans="1:10" x14ac:dyDescent="0.25">
      <c r="A30" s="117">
        <v>22</v>
      </c>
      <c r="B30" s="117">
        <f>Benjamins!A36</f>
        <v>0</v>
      </c>
      <c r="C30" s="117">
        <f>Benjamins!B36</f>
        <v>0</v>
      </c>
      <c r="D30" s="117" t="str">
        <f>Benjamins!C36</f>
        <v xml:space="preserve"> </v>
      </c>
      <c r="E30" s="117" t="str">
        <f>Benjamins!D36</f>
        <v xml:space="preserve"> </v>
      </c>
      <c r="F30" s="117" t="str">
        <f>Benjamins!E36</f>
        <v xml:space="preserve"> </v>
      </c>
      <c r="G30" s="117" t="str">
        <f>Benjamins!F36</f>
        <v xml:space="preserve"> </v>
      </c>
      <c r="H30" s="117" t="s">
        <v>52</v>
      </c>
      <c r="I30" s="117" t="str">
        <f>Benjamins!AE36</f>
        <v/>
      </c>
      <c r="J30" s="165" t="str">
        <f>Benjamins!AH36</f>
        <v xml:space="preserve"> </v>
      </c>
    </row>
    <row r="31" spans="1:10" x14ac:dyDescent="0.25">
      <c r="A31" s="117">
        <v>23</v>
      </c>
      <c r="B31" s="117">
        <f>Benjamins!A37</f>
        <v>0</v>
      </c>
      <c r="C31" s="117">
        <f>Benjamins!B37</f>
        <v>0</v>
      </c>
      <c r="D31" s="117" t="str">
        <f>Benjamins!C37</f>
        <v xml:space="preserve"> </v>
      </c>
      <c r="E31" s="117" t="str">
        <f>Benjamins!D37</f>
        <v xml:space="preserve"> </v>
      </c>
      <c r="F31" s="117" t="str">
        <f>Benjamins!E37</f>
        <v xml:space="preserve"> </v>
      </c>
      <c r="G31" s="117" t="str">
        <f>Benjamins!F37</f>
        <v xml:space="preserve"> </v>
      </c>
      <c r="H31" s="117" t="s">
        <v>52</v>
      </c>
      <c r="I31" s="117" t="str">
        <f>Benjamins!AE37</f>
        <v/>
      </c>
      <c r="J31" s="165" t="str">
        <f>Benjamins!AH37</f>
        <v xml:space="preserve"> </v>
      </c>
    </row>
    <row r="32" spans="1:10" x14ac:dyDescent="0.25">
      <c r="A32" s="117">
        <v>24</v>
      </c>
      <c r="B32" s="117">
        <f>Benjamins!A38</f>
        <v>0</v>
      </c>
      <c r="C32" s="117">
        <f>Benjamins!B38</f>
        <v>0</v>
      </c>
      <c r="D32" s="117" t="str">
        <f>Benjamins!C38</f>
        <v xml:space="preserve"> </v>
      </c>
      <c r="E32" s="117" t="str">
        <f>Benjamins!D38</f>
        <v xml:space="preserve"> </v>
      </c>
      <c r="F32" s="117" t="str">
        <f>Benjamins!E38</f>
        <v xml:space="preserve"> </v>
      </c>
      <c r="G32" s="117" t="str">
        <f>Benjamins!F38</f>
        <v xml:space="preserve"> </v>
      </c>
      <c r="H32" s="117" t="s">
        <v>52</v>
      </c>
      <c r="I32" s="117" t="str">
        <f>Benjamins!AE38</f>
        <v/>
      </c>
      <c r="J32" s="165" t="str">
        <f>Benjamins!AH38</f>
        <v xml:space="preserve"> </v>
      </c>
    </row>
    <row r="33" spans="1:10" x14ac:dyDescent="0.25">
      <c r="A33" s="117">
        <v>25</v>
      </c>
      <c r="B33" s="117">
        <f>Benjamins!A39</f>
        <v>0</v>
      </c>
      <c r="C33" s="117">
        <f>Benjamins!B39</f>
        <v>0</v>
      </c>
      <c r="D33" s="117" t="str">
        <f>Benjamins!C39</f>
        <v xml:space="preserve"> </v>
      </c>
      <c r="E33" s="117" t="str">
        <f>Benjamins!D39</f>
        <v xml:space="preserve"> </v>
      </c>
      <c r="F33" s="117" t="str">
        <f>Benjamins!E39</f>
        <v xml:space="preserve"> </v>
      </c>
      <c r="G33" s="117" t="str">
        <f>Benjamins!F39</f>
        <v xml:space="preserve"> </v>
      </c>
      <c r="H33" s="117" t="s">
        <v>52</v>
      </c>
      <c r="I33" s="117" t="str">
        <f>Benjamins!AE39</f>
        <v/>
      </c>
      <c r="J33" s="165" t="str">
        <f>Benjamins!AH39</f>
        <v xml:space="preserve"> </v>
      </c>
    </row>
    <row r="34" spans="1:10" x14ac:dyDescent="0.25">
      <c r="A34" s="117">
        <v>26</v>
      </c>
      <c r="B34" s="117">
        <f>Benjamins!A40</f>
        <v>0</v>
      </c>
      <c r="C34" s="117">
        <f>Benjamins!B40</f>
        <v>0</v>
      </c>
      <c r="D34" s="117" t="str">
        <f>Benjamins!C40</f>
        <v xml:space="preserve"> </v>
      </c>
      <c r="E34" s="117" t="str">
        <f>Benjamins!D40</f>
        <v xml:space="preserve"> </v>
      </c>
      <c r="F34" s="117" t="str">
        <f>Benjamins!E40</f>
        <v xml:space="preserve"> </v>
      </c>
      <c r="G34" s="117" t="str">
        <f>Benjamins!F40</f>
        <v xml:space="preserve"> </v>
      </c>
      <c r="H34" s="117" t="s">
        <v>52</v>
      </c>
      <c r="I34" s="117" t="str">
        <f>Benjamins!AE40</f>
        <v/>
      </c>
      <c r="J34" s="165" t="str">
        <f>Benjamins!AH40</f>
        <v xml:space="preserve"> </v>
      </c>
    </row>
    <row r="35" spans="1:10" x14ac:dyDescent="0.25">
      <c r="A35" s="117">
        <v>27</v>
      </c>
      <c r="B35" s="117">
        <f>Benjamins!A41</f>
        <v>0</v>
      </c>
      <c r="C35" s="117">
        <f>Benjamins!B41</f>
        <v>0</v>
      </c>
      <c r="D35" s="117" t="str">
        <f>Benjamins!C41</f>
        <v xml:space="preserve"> </v>
      </c>
      <c r="E35" s="117" t="str">
        <f>Benjamins!D41</f>
        <v xml:space="preserve"> </v>
      </c>
      <c r="F35" s="117" t="str">
        <f>Benjamins!E41</f>
        <v xml:space="preserve"> </v>
      </c>
      <c r="G35" s="117" t="str">
        <f>Benjamins!F41</f>
        <v xml:space="preserve"> </v>
      </c>
      <c r="H35" s="117" t="s">
        <v>52</v>
      </c>
      <c r="I35" s="117" t="str">
        <f>Benjamins!AE41</f>
        <v/>
      </c>
      <c r="J35" s="165" t="str">
        <f>Benjamins!AH41</f>
        <v xml:space="preserve"> </v>
      </c>
    </row>
    <row r="36" spans="1:10" x14ac:dyDescent="0.25">
      <c r="A36" s="117">
        <v>28</v>
      </c>
      <c r="B36" s="117">
        <f>Benjamins!A42</f>
        <v>0</v>
      </c>
      <c r="C36" s="117">
        <f>Benjamins!B42</f>
        <v>0</v>
      </c>
      <c r="D36" s="117" t="str">
        <f>Benjamins!C42</f>
        <v xml:space="preserve"> </v>
      </c>
      <c r="E36" s="117" t="str">
        <f>Benjamins!D42</f>
        <v xml:space="preserve"> </v>
      </c>
      <c r="F36" s="117" t="str">
        <f>Benjamins!E42</f>
        <v xml:space="preserve"> </v>
      </c>
      <c r="G36" s="117" t="str">
        <f>Benjamins!F42</f>
        <v xml:space="preserve"> </v>
      </c>
      <c r="H36" s="117" t="s">
        <v>52</v>
      </c>
      <c r="I36" s="117" t="str">
        <f>Benjamins!AE42</f>
        <v/>
      </c>
      <c r="J36" s="165" t="str">
        <f>Benjamins!AH42</f>
        <v xml:space="preserve"> </v>
      </c>
    </row>
    <row r="37" spans="1:10" x14ac:dyDescent="0.25">
      <c r="A37" s="117">
        <v>29</v>
      </c>
      <c r="B37" s="117">
        <f>Benjamins!A43</f>
        <v>0</v>
      </c>
      <c r="C37" s="117">
        <f>Benjamins!B43</f>
        <v>0</v>
      </c>
      <c r="D37" s="117" t="str">
        <f>Benjamins!C43</f>
        <v xml:space="preserve"> </v>
      </c>
      <c r="E37" s="117" t="str">
        <f>Benjamins!D43</f>
        <v xml:space="preserve"> </v>
      </c>
      <c r="F37" s="117" t="str">
        <f>Benjamins!E43</f>
        <v xml:space="preserve"> </v>
      </c>
      <c r="G37" s="117" t="str">
        <f>Benjamins!F43</f>
        <v xml:space="preserve"> </v>
      </c>
      <c r="H37" s="117" t="s">
        <v>52</v>
      </c>
      <c r="I37" s="117" t="str">
        <f>Benjamins!AE43</f>
        <v/>
      </c>
      <c r="J37" s="165" t="str">
        <f>Benjamins!AH43</f>
        <v xml:space="preserve"> </v>
      </c>
    </row>
    <row r="38" spans="1:10" ht="15.75" thickBot="1" x14ac:dyDescent="0.3">
      <c r="A38" s="164">
        <v>30</v>
      </c>
      <c r="B38" s="164">
        <f>Benjamins!A44</f>
        <v>0</v>
      </c>
      <c r="C38" s="164">
        <f>Benjamins!B44</f>
        <v>0</v>
      </c>
      <c r="D38" s="164" t="str">
        <f>Benjamins!C44</f>
        <v xml:space="preserve"> </v>
      </c>
      <c r="E38" s="164" t="str">
        <f>Benjamins!D44</f>
        <v xml:space="preserve"> </v>
      </c>
      <c r="F38" s="164" t="str">
        <f>Benjamins!E44</f>
        <v xml:space="preserve"> </v>
      </c>
      <c r="G38" s="164" t="str">
        <f>Benjamins!F44</f>
        <v xml:space="preserve"> </v>
      </c>
      <c r="H38" s="164" t="s">
        <v>52</v>
      </c>
      <c r="I38" s="164" t="str">
        <f>Benjamins!AE44</f>
        <v/>
      </c>
      <c r="J38" s="166" t="str">
        <f>Benjamins!AH44</f>
        <v xml:space="preserve"> </v>
      </c>
    </row>
    <row r="39" spans="1:10" ht="15.75" thickTop="1" x14ac:dyDescent="0.25">
      <c r="A39" s="117">
        <v>1</v>
      </c>
      <c r="B39" s="117">
        <f>Pupilles!A15</f>
        <v>20</v>
      </c>
      <c r="C39" s="117">
        <f>Pupilles!B15</f>
        <v>55607629</v>
      </c>
      <c r="D39" s="117" t="str">
        <f>Pupilles!C15</f>
        <v>BRICHLER</v>
      </c>
      <c r="E39" s="117" t="str">
        <f>Pupilles!D15</f>
        <v>Antoine</v>
      </c>
      <c r="F39" s="117" t="str">
        <f>Pupilles!E15</f>
        <v>CC San Martinois</v>
      </c>
      <c r="G39" s="117" t="str">
        <f>Pupilles!F15</f>
        <v>(3)-Pup</v>
      </c>
      <c r="H39" s="117" t="s">
        <v>51</v>
      </c>
      <c r="I39" s="117">
        <f>Pupilles!AE15</f>
        <v>8</v>
      </c>
      <c r="J39" s="165">
        <f>Pupilles!AH15</f>
        <v>13</v>
      </c>
    </row>
    <row r="40" spans="1:10" x14ac:dyDescent="0.25">
      <c r="A40" s="117">
        <v>2</v>
      </c>
      <c r="B40" s="117">
        <f>Pupilles!A16</f>
        <v>21</v>
      </c>
      <c r="C40" s="117">
        <f>Pupilles!B16</f>
        <v>55601759</v>
      </c>
      <c r="D40" s="117" t="str">
        <f>Pupilles!C16</f>
        <v>COUDRAT</v>
      </c>
      <c r="E40" s="117" t="str">
        <f>Pupilles!D16</f>
        <v>Vadim</v>
      </c>
      <c r="F40" s="117" t="str">
        <f>Pupilles!E16</f>
        <v>AC Verdunoise</v>
      </c>
      <c r="G40" s="117" t="str">
        <f>Pupilles!F16</f>
        <v>(3)-Pup</v>
      </c>
      <c r="H40" s="117" t="s">
        <v>51</v>
      </c>
      <c r="I40" s="117">
        <f>Pupilles!AE16</f>
        <v>7</v>
      </c>
      <c r="J40" s="165">
        <f>Pupilles!AH16</f>
        <v>14</v>
      </c>
    </row>
    <row r="41" spans="1:10" x14ac:dyDescent="0.25">
      <c r="A41" s="117">
        <v>3</v>
      </c>
      <c r="B41" s="117">
        <f>Pupilles!A17</f>
        <v>22</v>
      </c>
      <c r="C41" s="117">
        <f>Pupilles!B17</f>
        <v>55657423</v>
      </c>
      <c r="D41" s="117" t="str">
        <f>Pupilles!C17</f>
        <v>MANIÈRE</v>
      </c>
      <c r="E41" s="117" t="str">
        <f>Pupilles!D17</f>
        <v>Gabriel</v>
      </c>
      <c r="F41" s="117" t="str">
        <f>Pupilles!E17</f>
        <v>AC Verdunoise</v>
      </c>
      <c r="G41" s="117" t="str">
        <f>Pupilles!F17</f>
        <v>(3)-Pup</v>
      </c>
      <c r="H41" s="117" t="s">
        <v>51</v>
      </c>
      <c r="I41" s="117">
        <f>Pupilles!AE17</f>
        <v>12</v>
      </c>
      <c r="J41" s="165">
        <f>Pupilles!AH17</f>
        <v>10</v>
      </c>
    </row>
    <row r="42" spans="1:10" x14ac:dyDescent="0.25">
      <c r="A42" s="117">
        <v>4</v>
      </c>
      <c r="B42" s="117">
        <f>Pupilles!A18</f>
        <v>23</v>
      </c>
      <c r="C42" s="117">
        <f>Pupilles!B18</f>
        <v>55713814</v>
      </c>
      <c r="D42" s="117" t="str">
        <f>Pupilles!C18</f>
        <v>GENETIER</v>
      </c>
      <c r="E42" s="117" t="str">
        <f>Pupilles!D18</f>
        <v>Clara</v>
      </c>
      <c r="F42" s="117" t="str">
        <f>Pupilles!E18</f>
        <v>VC Charollais</v>
      </c>
      <c r="G42" s="117" t="str">
        <f>Pupilles!F18</f>
        <v>(3)-Pup</v>
      </c>
      <c r="H42" s="117" t="s">
        <v>51</v>
      </c>
      <c r="I42" s="117">
        <f>Pupilles!AE18</f>
        <v>6</v>
      </c>
      <c r="J42" s="165">
        <f>Pupilles!AH18</f>
        <v>15</v>
      </c>
    </row>
    <row r="43" spans="1:10" x14ac:dyDescent="0.25">
      <c r="A43" s="117">
        <v>5</v>
      </c>
      <c r="B43" s="117">
        <f>Pupilles!A19</f>
        <v>24</v>
      </c>
      <c r="C43" s="117">
        <f>Pupilles!B19</f>
        <v>55760177</v>
      </c>
      <c r="D43" s="117" t="str">
        <f>Pupilles!C19</f>
        <v>MORNAT</v>
      </c>
      <c r="E43" s="117" t="str">
        <f>Pupilles!D19</f>
        <v>Maxence</v>
      </c>
      <c r="F43" s="117" t="str">
        <f>Pupilles!E19</f>
        <v>VS Joncynois</v>
      </c>
      <c r="G43" s="117" t="str">
        <f>Pupilles!F19</f>
        <v>(3)-Pup</v>
      </c>
      <c r="H43" s="117" t="s">
        <v>51</v>
      </c>
      <c r="I43" s="117">
        <f>Pupilles!AE19</f>
        <v>14</v>
      </c>
      <c r="J43" s="165">
        <f>Pupilles!AH19</f>
        <v>10</v>
      </c>
    </row>
    <row r="44" spans="1:10" x14ac:dyDescent="0.25">
      <c r="A44" s="117">
        <v>6</v>
      </c>
      <c r="B44" s="117">
        <f>Pupilles!A20</f>
        <v>25</v>
      </c>
      <c r="C44" s="117">
        <f>Pupilles!B20</f>
        <v>55758115</v>
      </c>
      <c r="D44" s="117" t="str">
        <f>Pupilles!C20</f>
        <v>DEVAUX-FLEURY</v>
      </c>
      <c r="E44" s="117" t="str">
        <f>Pupilles!D20</f>
        <v>Léane</v>
      </c>
      <c r="F44" s="117" t="str">
        <f>Pupilles!E20</f>
        <v>VS Joncynois</v>
      </c>
      <c r="G44" s="117" t="str">
        <f>Pupilles!F20</f>
        <v>(3)-Pup</v>
      </c>
      <c r="H44" s="117" t="s">
        <v>51</v>
      </c>
      <c r="I44" s="117">
        <f>Pupilles!AE20</f>
        <v>1</v>
      </c>
      <c r="J44" s="165">
        <f>Pupilles!AH20</f>
        <v>30</v>
      </c>
    </row>
    <row r="45" spans="1:10" x14ac:dyDescent="0.25">
      <c r="A45" s="117">
        <v>7</v>
      </c>
      <c r="B45" s="117">
        <f>Pupilles!A21</f>
        <v>26</v>
      </c>
      <c r="C45" s="117">
        <f>Pupilles!B21</f>
        <v>55714099</v>
      </c>
      <c r="D45" s="117" t="str">
        <f>Pupilles!C21</f>
        <v>DEVEYER</v>
      </c>
      <c r="E45" s="117" t="str">
        <f>Pupilles!D21</f>
        <v>Sully</v>
      </c>
      <c r="F45" s="117" t="str">
        <f>Pupilles!E21</f>
        <v>VS Joncynois</v>
      </c>
      <c r="G45" s="117" t="str">
        <f>Pupilles!F21</f>
        <v>(3)-Pup</v>
      </c>
      <c r="H45" s="117" t="s">
        <v>51</v>
      </c>
      <c r="I45" s="117">
        <f>Pupilles!AE21</f>
        <v>3</v>
      </c>
      <c r="J45" s="165">
        <f>Pupilles!AH21</f>
        <v>18</v>
      </c>
    </row>
    <row r="46" spans="1:10" x14ac:dyDescent="0.25">
      <c r="A46" s="117">
        <v>8</v>
      </c>
      <c r="B46" s="117">
        <f>Pupilles!A22</f>
        <v>27</v>
      </c>
      <c r="C46" s="117">
        <f>Pupilles!B22</f>
        <v>55710415</v>
      </c>
      <c r="D46" s="117" t="str">
        <f>Pupilles!C22</f>
        <v>DRILLIEN</v>
      </c>
      <c r="E46" s="117" t="str">
        <f>Pupilles!D22</f>
        <v>Lazarine</v>
      </c>
      <c r="F46" s="117" t="str">
        <f>Pupilles!E22</f>
        <v>VS Joncynois</v>
      </c>
      <c r="G46" s="117" t="str">
        <f>Pupilles!F22</f>
        <v>(3)-Pup</v>
      </c>
      <c r="H46" s="117" t="s">
        <v>51</v>
      </c>
      <c r="I46" s="117">
        <f>Pupilles!AE22</f>
        <v>9</v>
      </c>
      <c r="J46" s="165">
        <f>Pupilles!AH22</f>
        <v>12</v>
      </c>
    </row>
    <row r="47" spans="1:10" x14ac:dyDescent="0.25">
      <c r="A47" s="117">
        <v>9</v>
      </c>
      <c r="B47" s="117">
        <f>Pupilles!A23</f>
        <v>28</v>
      </c>
      <c r="C47" s="117">
        <f>Pupilles!B23</f>
        <v>55753172</v>
      </c>
      <c r="D47" s="117" t="str">
        <f>Pupilles!C23</f>
        <v>BEAUGEY</v>
      </c>
      <c r="E47" s="117" t="str">
        <f>Pupilles!D23</f>
        <v>Axel</v>
      </c>
      <c r="F47" s="117" t="str">
        <f>Pupilles!E23</f>
        <v>AC Verdunoise</v>
      </c>
      <c r="G47" s="117" t="str">
        <f>Pupilles!F23</f>
        <v>(3)-Pup</v>
      </c>
      <c r="H47" s="117" t="s">
        <v>51</v>
      </c>
      <c r="I47" s="117">
        <f>Pupilles!AE23</f>
        <v>2</v>
      </c>
      <c r="J47" s="165">
        <f>Pupilles!AH23</f>
        <v>19</v>
      </c>
    </row>
    <row r="48" spans="1:10" x14ac:dyDescent="0.25">
      <c r="A48" s="117">
        <v>10</v>
      </c>
      <c r="B48" s="117">
        <f>Pupilles!A24</f>
        <v>29</v>
      </c>
      <c r="C48" s="117">
        <f>Pupilles!B24</f>
        <v>55604518</v>
      </c>
      <c r="D48" s="117" t="str">
        <f>Pupilles!C24</f>
        <v>BRUZZONI</v>
      </c>
      <c r="E48" s="117" t="str">
        <f>Pupilles!D24</f>
        <v>Ezzio</v>
      </c>
      <c r="F48" s="117" t="str">
        <f>Pupilles!E24</f>
        <v>Ecuisses VSP</v>
      </c>
      <c r="G48" s="117" t="str">
        <f>Pupilles!F24</f>
        <v>(3)-Pup</v>
      </c>
      <c r="H48" s="117" t="s">
        <v>51</v>
      </c>
      <c r="I48" s="117">
        <f>Pupilles!AE24</f>
        <v>4</v>
      </c>
      <c r="J48" s="165">
        <f>Pupilles!AH24</f>
        <v>17</v>
      </c>
    </row>
    <row r="49" spans="1:10" x14ac:dyDescent="0.25">
      <c r="A49" s="117">
        <v>11</v>
      </c>
      <c r="B49" s="117">
        <f>Pupilles!A25</f>
        <v>30</v>
      </c>
      <c r="C49" s="117">
        <f>Pupilles!B25</f>
        <v>55714097</v>
      </c>
      <c r="D49" s="117" t="str">
        <f>Pupilles!C25</f>
        <v>FAMY</v>
      </c>
      <c r="E49" s="117" t="str">
        <f>Pupilles!D25</f>
        <v>Louane</v>
      </c>
      <c r="F49" s="117" t="str">
        <f>Pupilles!E25</f>
        <v>Team Mercurey</v>
      </c>
      <c r="G49" s="117" t="str">
        <f>Pupilles!F25</f>
        <v>(3)-Pup</v>
      </c>
      <c r="H49" s="117" t="s">
        <v>51</v>
      </c>
      <c r="I49" s="117">
        <f>Pupilles!AE25</f>
        <v>5</v>
      </c>
      <c r="J49" s="165">
        <f>Pupilles!AH25</f>
        <v>16</v>
      </c>
    </row>
    <row r="50" spans="1:10" x14ac:dyDescent="0.25">
      <c r="A50" s="117">
        <v>12</v>
      </c>
      <c r="B50" s="117">
        <f>Pupilles!A26</f>
        <v>31</v>
      </c>
      <c r="C50" s="117">
        <f>Pupilles!B26</f>
        <v>55665708</v>
      </c>
      <c r="D50" s="117" t="str">
        <f>Pupilles!C26</f>
        <v>OLIVIER-LEVOYE</v>
      </c>
      <c r="E50" s="117" t="str">
        <f>Pupilles!D26</f>
        <v>Mattéo</v>
      </c>
      <c r="F50" s="117" t="str">
        <f>Pupilles!E26</f>
        <v>AC Verdunoise</v>
      </c>
      <c r="G50" s="117" t="str">
        <f>Pupilles!F26</f>
        <v>(3)-Pup</v>
      </c>
      <c r="H50" s="117" t="s">
        <v>51</v>
      </c>
      <c r="I50" s="117">
        <f>Pupilles!AE26</f>
        <v>13</v>
      </c>
      <c r="J50" s="165">
        <f>Pupilles!AH26</f>
        <v>10</v>
      </c>
    </row>
    <row r="51" spans="1:10" x14ac:dyDescent="0.25">
      <c r="A51" s="117">
        <v>13</v>
      </c>
      <c r="B51" s="117">
        <f>Pupilles!A27</f>
        <v>32</v>
      </c>
      <c r="C51" s="117">
        <f>Pupilles!B27</f>
        <v>55792723</v>
      </c>
      <c r="D51" s="117" t="str">
        <f>Pupilles!C27</f>
        <v>MORETTI</v>
      </c>
      <c r="E51" s="117" t="str">
        <f>Pupilles!D27</f>
        <v>Timéo</v>
      </c>
      <c r="F51" s="117" t="str">
        <f>Pupilles!E27</f>
        <v>VC Montcellien</v>
      </c>
      <c r="G51" s="117" t="str">
        <f>Pupilles!F27</f>
        <v>(3)-Pup</v>
      </c>
      <c r="H51" s="117" t="s">
        <v>51</v>
      </c>
      <c r="I51" s="117">
        <f>Pupilles!AE27</f>
        <v>10</v>
      </c>
      <c r="J51" s="165">
        <f>Pupilles!AH27</f>
        <v>11</v>
      </c>
    </row>
    <row r="52" spans="1:10" x14ac:dyDescent="0.25">
      <c r="A52" s="117">
        <v>14</v>
      </c>
      <c r="B52" s="117">
        <f>Pupilles!A28</f>
        <v>33</v>
      </c>
      <c r="C52" s="117">
        <f>Pupilles!B28</f>
        <v>55757263</v>
      </c>
      <c r="D52" s="117" t="str">
        <f>Pupilles!C28</f>
        <v>BAILLY</v>
      </c>
      <c r="E52" s="117" t="str">
        <f>Pupilles!D28</f>
        <v>Marie</v>
      </c>
      <c r="F52" s="117" t="str">
        <f>Pupilles!E28</f>
        <v>Ecuisses VSP</v>
      </c>
      <c r="G52" s="117" t="str">
        <f>Pupilles!F28</f>
        <v>(3)-Pup</v>
      </c>
      <c r="H52" s="117" t="s">
        <v>51</v>
      </c>
      <c r="I52" s="117">
        <f>Pupilles!AE28</f>
        <v>11</v>
      </c>
      <c r="J52" s="165">
        <f>Pupilles!AH28</f>
        <v>10</v>
      </c>
    </row>
    <row r="53" spans="1:10" x14ac:dyDescent="0.25">
      <c r="A53" s="117">
        <v>15</v>
      </c>
      <c r="B53" s="117">
        <f>Pupilles!A29</f>
        <v>0</v>
      </c>
      <c r="C53" s="117">
        <f>Pupilles!B29</f>
        <v>0</v>
      </c>
      <c r="D53" s="117" t="str">
        <f>Pupilles!C29</f>
        <v xml:space="preserve"> </v>
      </c>
      <c r="E53" s="117" t="str">
        <f>Pupilles!D29</f>
        <v xml:space="preserve"> </v>
      </c>
      <c r="F53" s="117" t="str">
        <f>Pupilles!E29</f>
        <v xml:space="preserve"> </v>
      </c>
      <c r="G53" s="117" t="str">
        <f>Pupilles!F29</f>
        <v xml:space="preserve"> </v>
      </c>
      <c r="H53" s="117" t="s">
        <v>51</v>
      </c>
      <c r="I53" s="117" t="str">
        <f>Pupilles!AE29</f>
        <v/>
      </c>
      <c r="J53" s="165" t="str">
        <f>Pupilles!AH29</f>
        <v xml:space="preserve"> </v>
      </c>
    </row>
    <row r="54" spans="1:10" x14ac:dyDescent="0.25">
      <c r="A54" s="117">
        <v>16</v>
      </c>
      <c r="B54" s="117">
        <f>Pupilles!A30</f>
        <v>0</v>
      </c>
      <c r="C54" s="117">
        <f>Pupilles!B30</f>
        <v>0</v>
      </c>
      <c r="D54" s="117" t="str">
        <f>Pupilles!C30</f>
        <v xml:space="preserve"> </v>
      </c>
      <c r="E54" s="117" t="str">
        <f>Pupilles!D30</f>
        <v xml:space="preserve"> </v>
      </c>
      <c r="F54" s="117" t="str">
        <f>Pupilles!E30</f>
        <v xml:space="preserve"> </v>
      </c>
      <c r="G54" s="117" t="str">
        <f>Pupilles!F30</f>
        <v xml:space="preserve"> </v>
      </c>
      <c r="H54" s="117" t="s">
        <v>51</v>
      </c>
      <c r="I54" s="117" t="str">
        <f>Pupilles!AE30</f>
        <v/>
      </c>
      <c r="J54" s="165" t="str">
        <f>Pupilles!AH30</f>
        <v xml:space="preserve"> </v>
      </c>
    </row>
    <row r="55" spans="1:10" x14ac:dyDescent="0.25">
      <c r="A55" s="117">
        <v>17</v>
      </c>
      <c r="B55" s="117">
        <f>Pupilles!A31</f>
        <v>0</v>
      </c>
      <c r="C55" s="117">
        <f>Pupilles!B31</f>
        <v>0</v>
      </c>
      <c r="D55" s="117" t="str">
        <f>Pupilles!C31</f>
        <v xml:space="preserve"> </v>
      </c>
      <c r="E55" s="117" t="str">
        <f>Pupilles!D31</f>
        <v xml:space="preserve"> </v>
      </c>
      <c r="F55" s="117" t="str">
        <f>Pupilles!E31</f>
        <v xml:space="preserve"> </v>
      </c>
      <c r="G55" s="117" t="str">
        <f>Pupilles!F31</f>
        <v xml:space="preserve"> </v>
      </c>
      <c r="H55" s="117" t="s">
        <v>51</v>
      </c>
      <c r="I55" s="117" t="str">
        <f>Pupilles!AE31</f>
        <v/>
      </c>
      <c r="J55" s="165" t="str">
        <f>Pupilles!AH31</f>
        <v xml:space="preserve"> </v>
      </c>
    </row>
    <row r="56" spans="1:10" x14ac:dyDescent="0.25">
      <c r="A56" s="117">
        <v>18</v>
      </c>
      <c r="B56" s="117">
        <f>Pupilles!A32</f>
        <v>0</v>
      </c>
      <c r="C56" s="117">
        <f>Pupilles!B32</f>
        <v>0</v>
      </c>
      <c r="D56" s="117" t="str">
        <f>Pupilles!C32</f>
        <v xml:space="preserve"> </v>
      </c>
      <c r="E56" s="117" t="str">
        <f>Pupilles!D32</f>
        <v xml:space="preserve"> </v>
      </c>
      <c r="F56" s="117" t="str">
        <f>Pupilles!E32</f>
        <v xml:space="preserve"> </v>
      </c>
      <c r="G56" s="117" t="str">
        <f>Pupilles!F32</f>
        <v xml:space="preserve"> </v>
      </c>
      <c r="H56" s="117" t="s">
        <v>51</v>
      </c>
      <c r="I56" s="117" t="str">
        <f>Pupilles!AE32</f>
        <v/>
      </c>
      <c r="J56" s="165" t="str">
        <f>Pupilles!AH32</f>
        <v xml:space="preserve"> </v>
      </c>
    </row>
    <row r="57" spans="1:10" x14ac:dyDescent="0.25">
      <c r="A57" s="117">
        <v>19</v>
      </c>
      <c r="B57" s="117">
        <f>Pupilles!A33</f>
        <v>0</v>
      </c>
      <c r="C57" s="117">
        <f>Pupilles!B33</f>
        <v>0</v>
      </c>
      <c r="D57" s="117" t="str">
        <f>Pupilles!C33</f>
        <v xml:space="preserve"> </v>
      </c>
      <c r="E57" s="117" t="str">
        <f>Pupilles!D33</f>
        <v xml:space="preserve"> </v>
      </c>
      <c r="F57" s="117" t="str">
        <f>Pupilles!E33</f>
        <v xml:space="preserve"> </v>
      </c>
      <c r="G57" s="117" t="str">
        <f>Pupilles!F33</f>
        <v xml:space="preserve"> </v>
      </c>
      <c r="H57" s="117" t="s">
        <v>51</v>
      </c>
      <c r="I57" s="117" t="str">
        <f>Pupilles!AE33</f>
        <v/>
      </c>
      <c r="J57" s="165" t="str">
        <f>Pupilles!AH33</f>
        <v xml:space="preserve"> </v>
      </c>
    </row>
    <row r="58" spans="1:10" x14ac:dyDescent="0.25">
      <c r="A58" s="117">
        <v>20</v>
      </c>
      <c r="B58" s="117">
        <f>Pupilles!A34</f>
        <v>0</v>
      </c>
      <c r="C58" s="117">
        <f>Pupilles!B34</f>
        <v>0</v>
      </c>
      <c r="D58" s="117" t="str">
        <f>Pupilles!C34</f>
        <v xml:space="preserve"> </v>
      </c>
      <c r="E58" s="117" t="str">
        <f>Pupilles!D34</f>
        <v xml:space="preserve"> </v>
      </c>
      <c r="F58" s="117" t="str">
        <f>Pupilles!E34</f>
        <v xml:space="preserve"> </v>
      </c>
      <c r="G58" s="117" t="str">
        <f>Pupilles!F34</f>
        <v xml:space="preserve"> </v>
      </c>
      <c r="H58" s="117" t="s">
        <v>51</v>
      </c>
      <c r="I58" s="117" t="str">
        <f>Pupilles!AE34</f>
        <v/>
      </c>
      <c r="J58" s="165" t="str">
        <f>Pupilles!AH34</f>
        <v xml:space="preserve"> </v>
      </c>
    </row>
    <row r="59" spans="1:10" x14ac:dyDescent="0.25">
      <c r="A59" s="117">
        <v>21</v>
      </c>
      <c r="B59" s="117">
        <f>Pupilles!A35</f>
        <v>0</v>
      </c>
      <c r="C59" s="117">
        <f>Pupilles!B35</f>
        <v>0</v>
      </c>
      <c r="D59" s="117" t="str">
        <f>Pupilles!C35</f>
        <v xml:space="preserve"> </v>
      </c>
      <c r="E59" s="117" t="str">
        <f>Pupilles!D35</f>
        <v xml:space="preserve"> </v>
      </c>
      <c r="F59" s="117" t="str">
        <f>Pupilles!E35</f>
        <v xml:space="preserve"> </v>
      </c>
      <c r="G59" s="117" t="str">
        <f>Pupilles!F35</f>
        <v xml:space="preserve"> </v>
      </c>
      <c r="H59" s="117" t="s">
        <v>51</v>
      </c>
      <c r="I59" s="117" t="str">
        <f>Pupilles!AE35</f>
        <v/>
      </c>
      <c r="J59" s="165" t="str">
        <f>Pupilles!AH35</f>
        <v xml:space="preserve"> </v>
      </c>
    </row>
    <row r="60" spans="1:10" x14ac:dyDescent="0.25">
      <c r="A60" s="117">
        <v>22</v>
      </c>
      <c r="B60" s="117">
        <f>Pupilles!A36</f>
        <v>0</v>
      </c>
      <c r="C60" s="117">
        <f>Pupilles!B36</f>
        <v>0</v>
      </c>
      <c r="D60" s="117" t="str">
        <f>Pupilles!C36</f>
        <v xml:space="preserve"> </v>
      </c>
      <c r="E60" s="117" t="str">
        <f>Pupilles!D36</f>
        <v xml:space="preserve"> </v>
      </c>
      <c r="F60" s="117" t="str">
        <f>Pupilles!E36</f>
        <v xml:space="preserve"> </v>
      </c>
      <c r="G60" s="117" t="str">
        <f>Pupilles!F36</f>
        <v xml:space="preserve"> </v>
      </c>
      <c r="H60" s="117" t="s">
        <v>51</v>
      </c>
      <c r="I60" s="117" t="str">
        <f>Pupilles!AE36</f>
        <v/>
      </c>
      <c r="J60" s="165" t="str">
        <f>Pupilles!AH36</f>
        <v xml:space="preserve"> </v>
      </c>
    </row>
    <row r="61" spans="1:10" x14ac:dyDescent="0.25">
      <c r="A61" s="117">
        <v>23</v>
      </c>
      <c r="B61" s="117">
        <f>Pupilles!A37</f>
        <v>0</v>
      </c>
      <c r="C61" s="117">
        <f>Pupilles!B37</f>
        <v>0</v>
      </c>
      <c r="D61" s="117" t="str">
        <f>Pupilles!C37</f>
        <v xml:space="preserve"> </v>
      </c>
      <c r="E61" s="117" t="str">
        <f>Pupilles!D37</f>
        <v xml:space="preserve"> </v>
      </c>
      <c r="F61" s="117" t="str">
        <f>Pupilles!E37</f>
        <v xml:space="preserve"> </v>
      </c>
      <c r="G61" s="117" t="str">
        <f>Pupilles!F37</f>
        <v xml:space="preserve"> </v>
      </c>
      <c r="H61" s="117" t="s">
        <v>51</v>
      </c>
      <c r="I61" s="117" t="str">
        <f>Pupilles!AE37</f>
        <v/>
      </c>
      <c r="J61" s="165" t="str">
        <f>Pupilles!AH37</f>
        <v xml:space="preserve"> </v>
      </c>
    </row>
    <row r="62" spans="1:10" x14ac:dyDescent="0.25">
      <c r="A62" s="117">
        <v>24</v>
      </c>
      <c r="B62" s="117">
        <f>Pupilles!A38</f>
        <v>0</v>
      </c>
      <c r="C62" s="117">
        <f>Pupilles!B38</f>
        <v>0</v>
      </c>
      <c r="D62" s="117" t="str">
        <f>Pupilles!C38</f>
        <v xml:space="preserve"> </v>
      </c>
      <c r="E62" s="117" t="str">
        <f>Pupilles!D38</f>
        <v xml:space="preserve"> </v>
      </c>
      <c r="F62" s="117" t="str">
        <f>Pupilles!E38</f>
        <v xml:space="preserve"> </v>
      </c>
      <c r="G62" s="117" t="str">
        <f>Pupilles!F38</f>
        <v xml:space="preserve"> </v>
      </c>
      <c r="H62" s="117" t="s">
        <v>51</v>
      </c>
      <c r="I62" s="117" t="str">
        <f>Pupilles!AE38</f>
        <v/>
      </c>
      <c r="J62" s="165" t="str">
        <f>Pupilles!AH38</f>
        <v xml:space="preserve"> </v>
      </c>
    </row>
    <row r="63" spans="1:10" x14ac:dyDescent="0.25">
      <c r="A63" s="117">
        <v>25</v>
      </c>
      <c r="B63" s="117">
        <f>Pupilles!A39</f>
        <v>0</v>
      </c>
      <c r="C63" s="117">
        <f>Pupilles!B39</f>
        <v>0</v>
      </c>
      <c r="D63" s="117" t="str">
        <f>Pupilles!C39</f>
        <v xml:space="preserve"> </v>
      </c>
      <c r="E63" s="117" t="str">
        <f>Pupilles!D39</f>
        <v xml:space="preserve"> </v>
      </c>
      <c r="F63" s="117" t="str">
        <f>Pupilles!E39</f>
        <v xml:space="preserve"> </v>
      </c>
      <c r="G63" s="117" t="str">
        <f>Pupilles!F39</f>
        <v xml:space="preserve"> </v>
      </c>
      <c r="H63" s="117" t="s">
        <v>51</v>
      </c>
      <c r="I63" s="117" t="str">
        <f>Pupilles!AE39</f>
        <v/>
      </c>
      <c r="J63" s="165" t="str">
        <f>Pupilles!AH39</f>
        <v xml:space="preserve"> </v>
      </c>
    </row>
    <row r="64" spans="1:10" x14ac:dyDescent="0.25">
      <c r="A64" s="117">
        <v>26</v>
      </c>
      <c r="B64" s="117">
        <f>Pupilles!A40</f>
        <v>0</v>
      </c>
      <c r="C64" s="117">
        <f>Pupilles!B40</f>
        <v>0</v>
      </c>
      <c r="D64" s="117" t="str">
        <f>Pupilles!C40</f>
        <v xml:space="preserve"> </v>
      </c>
      <c r="E64" s="117" t="str">
        <f>Pupilles!D40</f>
        <v xml:space="preserve"> </v>
      </c>
      <c r="F64" s="117" t="str">
        <f>Pupilles!E40</f>
        <v xml:space="preserve"> </v>
      </c>
      <c r="G64" s="117" t="str">
        <f>Pupilles!F40</f>
        <v xml:space="preserve"> </v>
      </c>
      <c r="H64" s="117" t="s">
        <v>51</v>
      </c>
      <c r="I64" s="117" t="str">
        <f>Pupilles!AE40</f>
        <v/>
      </c>
      <c r="J64" s="165" t="str">
        <f>Pupilles!AH40</f>
        <v xml:space="preserve"> </v>
      </c>
    </row>
    <row r="65" spans="1:10" x14ac:dyDescent="0.25">
      <c r="A65" s="117">
        <v>27</v>
      </c>
      <c r="B65" s="117">
        <f>Pupilles!A41</f>
        <v>0</v>
      </c>
      <c r="C65" s="117">
        <f>Pupilles!B41</f>
        <v>0</v>
      </c>
      <c r="D65" s="117" t="str">
        <f>Pupilles!C41</f>
        <v xml:space="preserve"> </v>
      </c>
      <c r="E65" s="117" t="str">
        <f>Pupilles!D41</f>
        <v xml:space="preserve"> </v>
      </c>
      <c r="F65" s="117" t="str">
        <f>Pupilles!E41</f>
        <v xml:space="preserve"> </v>
      </c>
      <c r="G65" s="117" t="str">
        <f>Pupilles!F41</f>
        <v xml:space="preserve"> </v>
      </c>
      <c r="H65" s="117" t="s">
        <v>51</v>
      </c>
      <c r="I65" s="117" t="str">
        <f>Pupilles!AE41</f>
        <v/>
      </c>
      <c r="J65" s="165" t="str">
        <f>Pupilles!AH41</f>
        <v xml:space="preserve"> </v>
      </c>
    </row>
    <row r="66" spans="1:10" x14ac:dyDescent="0.25">
      <c r="A66" s="117">
        <v>28</v>
      </c>
      <c r="B66" s="117">
        <f>Pupilles!A42</f>
        <v>0</v>
      </c>
      <c r="C66" s="117">
        <f>Pupilles!B42</f>
        <v>0</v>
      </c>
      <c r="D66" s="117" t="str">
        <f>Pupilles!C42</f>
        <v xml:space="preserve"> </v>
      </c>
      <c r="E66" s="117" t="str">
        <f>Pupilles!D42</f>
        <v xml:space="preserve"> </v>
      </c>
      <c r="F66" s="117" t="str">
        <f>Pupilles!E42</f>
        <v xml:space="preserve"> </v>
      </c>
      <c r="G66" s="117" t="str">
        <f>Pupilles!F42</f>
        <v xml:space="preserve"> </v>
      </c>
      <c r="H66" s="117" t="s">
        <v>51</v>
      </c>
      <c r="I66" s="117" t="str">
        <f>Pupilles!AE42</f>
        <v/>
      </c>
      <c r="J66" s="165" t="str">
        <f>Pupilles!AH42</f>
        <v xml:space="preserve"> </v>
      </c>
    </row>
    <row r="67" spans="1:10" x14ac:dyDescent="0.25">
      <c r="A67" s="117">
        <v>29</v>
      </c>
      <c r="B67" s="117">
        <f>Pupilles!A43</f>
        <v>0</v>
      </c>
      <c r="C67" s="117">
        <f>Pupilles!B43</f>
        <v>0</v>
      </c>
      <c r="D67" s="117" t="str">
        <f>Pupilles!C43</f>
        <v xml:space="preserve"> </v>
      </c>
      <c r="E67" s="117" t="str">
        <f>Pupilles!D43</f>
        <v xml:space="preserve"> </v>
      </c>
      <c r="F67" s="117" t="str">
        <f>Pupilles!E43</f>
        <v xml:space="preserve"> </v>
      </c>
      <c r="G67" s="117" t="str">
        <f>Pupilles!F43</f>
        <v xml:space="preserve"> </v>
      </c>
      <c r="H67" s="117" t="s">
        <v>51</v>
      </c>
      <c r="I67" s="117" t="str">
        <f>Pupilles!AE43</f>
        <v/>
      </c>
      <c r="J67" s="165" t="str">
        <f>Pupilles!AH43</f>
        <v xml:space="preserve"> </v>
      </c>
    </row>
    <row r="68" spans="1:10" ht="15.75" thickBot="1" x14ac:dyDescent="0.3">
      <c r="A68" s="164">
        <v>30</v>
      </c>
      <c r="B68" s="164">
        <f>Pupilles!A44</f>
        <v>0</v>
      </c>
      <c r="C68" s="164">
        <f>Pupilles!B44</f>
        <v>0</v>
      </c>
      <c r="D68" s="164" t="str">
        <f>Pupilles!C44</f>
        <v xml:space="preserve"> </v>
      </c>
      <c r="E68" s="164" t="str">
        <f>Pupilles!D44</f>
        <v xml:space="preserve"> </v>
      </c>
      <c r="F68" s="164" t="str">
        <f>Pupilles!E44</f>
        <v xml:space="preserve"> </v>
      </c>
      <c r="G68" s="164" t="str">
        <f>Pupilles!F44</f>
        <v xml:space="preserve"> </v>
      </c>
      <c r="H68" s="164" t="s">
        <v>51</v>
      </c>
      <c r="I68" s="164" t="str">
        <f>Pupilles!AE44</f>
        <v/>
      </c>
      <c r="J68" s="166" t="str">
        <f>Pupilles!AH44</f>
        <v xml:space="preserve"> </v>
      </c>
    </row>
    <row r="69" spans="1:10" s="117" customFormat="1" ht="15.75" thickTop="1" x14ac:dyDescent="0.25">
      <c r="A69" s="117">
        <v>1</v>
      </c>
      <c r="B69" s="117">
        <f>Poussins!A15</f>
        <v>40</v>
      </c>
      <c r="C69" s="117">
        <f>Poussins!B15</f>
        <v>55716493</v>
      </c>
      <c r="D69" s="117" t="str">
        <f>Poussins!C15</f>
        <v>PERROUX</v>
      </c>
      <c r="E69" s="117" t="str">
        <f>Poussins!D15</f>
        <v>Cyril</v>
      </c>
      <c r="F69" s="117" t="str">
        <f>Poussins!E15</f>
        <v>Creusot Cyclisme</v>
      </c>
      <c r="G69" s="117" t="str">
        <f>Poussins!F15</f>
        <v>(2)-Pous</v>
      </c>
      <c r="H69" s="117" t="s">
        <v>50</v>
      </c>
      <c r="I69" s="117">
        <f>Poussins!AE15</f>
        <v>6</v>
      </c>
      <c r="J69" s="165">
        <f>Poussins!AH15</f>
        <v>15</v>
      </c>
    </row>
    <row r="70" spans="1:10" x14ac:dyDescent="0.25">
      <c r="A70" s="117">
        <v>2</v>
      </c>
      <c r="B70" s="117">
        <f>Poussins!A16</f>
        <v>41</v>
      </c>
      <c r="C70" s="117">
        <f>Poussins!B16</f>
        <v>55713512</v>
      </c>
      <c r="D70" s="117" t="str">
        <f>Poussins!C16</f>
        <v>BELIOT</v>
      </c>
      <c r="E70" s="117" t="str">
        <f>Poussins!D16</f>
        <v>Julie</v>
      </c>
      <c r="F70" s="117" t="str">
        <f>Poussins!E16</f>
        <v>VC Charollais</v>
      </c>
      <c r="G70" s="117" t="str">
        <f>Poussins!F16</f>
        <v>(2)-Pous</v>
      </c>
      <c r="H70" s="117" t="s">
        <v>50</v>
      </c>
      <c r="I70" s="117">
        <f>Poussins!AE16</f>
        <v>8</v>
      </c>
      <c r="J70" s="165">
        <f>Poussins!AH16</f>
        <v>13</v>
      </c>
    </row>
    <row r="71" spans="1:10" x14ac:dyDescent="0.25">
      <c r="A71" s="117">
        <v>3</v>
      </c>
      <c r="B71" s="117">
        <f>Poussins!A17</f>
        <v>42</v>
      </c>
      <c r="C71" s="117">
        <f>Poussins!B17</f>
        <v>55658996</v>
      </c>
      <c r="D71" s="117" t="str">
        <f>Poussins!C17</f>
        <v>HEBERT</v>
      </c>
      <c r="E71" s="117" t="str">
        <f>Poussins!D17</f>
        <v>Loucyan</v>
      </c>
      <c r="F71" s="117" t="str">
        <f>Poussins!E17</f>
        <v>Ecuisses VSP</v>
      </c>
      <c r="G71" s="117" t="str">
        <f>Poussins!F17</f>
        <v>(2)-Pous</v>
      </c>
      <c r="H71" s="117" t="s">
        <v>50</v>
      </c>
      <c r="I71" s="117">
        <f>Poussins!AE17</f>
        <v>2</v>
      </c>
      <c r="J71" s="165">
        <f>Poussins!AH17</f>
        <v>19</v>
      </c>
    </row>
    <row r="72" spans="1:10" x14ac:dyDescent="0.25">
      <c r="A72" s="117">
        <v>4</v>
      </c>
      <c r="B72" s="117">
        <f>Poussins!A18</f>
        <v>43</v>
      </c>
      <c r="C72" s="117">
        <f>Poussins!B18</f>
        <v>55758094</v>
      </c>
      <c r="D72" s="117" t="str">
        <f>Poussins!C18</f>
        <v>ANTUNES</v>
      </c>
      <c r="E72" s="117" t="str">
        <f>Poussins!D18</f>
        <v>Hugo</v>
      </c>
      <c r="F72" s="117" t="str">
        <f>Poussins!E18</f>
        <v>Creusot Cyclisme</v>
      </c>
      <c r="G72" s="117" t="str">
        <f>Poussins!F18</f>
        <v>(2)-Pous</v>
      </c>
      <c r="H72" s="117" t="s">
        <v>50</v>
      </c>
      <c r="I72" s="117">
        <f>Poussins!AE18</f>
        <v>1</v>
      </c>
      <c r="J72" s="165">
        <f>Poussins!AH18</f>
        <v>30</v>
      </c>
    </row>
    <row r="73" spans="1:10" x14ac:dyDescent="0.25">
      <c r="A73" s="117">
        <v>5</v>
      </c>
      <c r="B73" s="117">
        <f>Poussins!A19</f>
        <v>44</v>
      </c>
      <c r="C73" s="117">
        <f>Poussins!B19</f>
        <v>55759687</v>
      </c>
      <c r="D73" s="117" t="str">
        <f>Poussins!C19</f>
        <v>BOSC</v>
      </c>
      <c r="E73" s="117" t="str">
        <f>Poussins!D19</f>
        <v>Noah</v>
      </c>
      <c r="F73" s="117" t="str">
        <f>Poussins!E19</f>
        <v>Granges Grupetto</v>
      </c>
      <c r="G73" s="117" t="str">
        <f>Poussins!F19</f>
        <v>(2)-Pous</v>
      </c>
      <c r="H73" s="117" t="s">
        <v>50</v>
      </c>
      <c r="I73" s="117">
        <f>Poussins!AE19</f>
        <v>3</v>
      </c>
      <c r="J73" s="165">
        <f>Poussins!AH19</f>
        <v>18</v>
      </c>
    </row>
    <row r="74" spans="1:10" x14ac:dyDescent="0.25">
      <c r="A74" s="117">
        <v>6</v>
      </c>
      <c r="B74" s="117">
        <f>Poussins!A20</f>
        <v>45</v>
      </c>
      <c r="C74" s="117">
        <f>Poussins!B20</f>
        <v>55760663</v>
      </c>
      <c r="D74" s="117" t="str">
        <f>Poussins!C20</f>
        <v>GRILLOT</v>
      </c>
      <c r="E74" s="117" t="str">
        <f>Poussins!D20</f>
        <v>Ilaria</v>
      </c>
      <c r="F74" s="117" t="str">
        <f>Poussins!E20</f>
        <v>AC Verdunoise</v>
      </c>
      <c r="G74" s="117" t="str">
        <f>Poussins!F20</f>
        <v>(2)-Pous</v>
      </c>
      <c r="H74" s="117" t="s">
        <v>50</v>
      </c>
      <c r="I74" s="117">
        <f>Poussins!AE20</f>
        <v>4</v>
      </c>
      <c r="J74" s="165">
        <f>Poussins!AH20</f>
        <v>17</v>
      </c>
    </row>
    <row r="75" spans="1:10" x14ac:dyDescent="0.25">
      <c r="A75" s="117">
        <v>7</v>
      </c>
      <c r="B75" s="117">
        <f>Poussins!A21</f>
        <v>46</v>
      </c>
      <c r="C75" s="117">
        <f>Poussins!B21</f>
        <v>55758116</v>
      </c>
      <c r="D75" s="117" t="str">
        <f>Poussins!C21</f>
        <v>DEVAUX FLEURY</v>
      </c>
      <c r="E75" s="117" t="str">
        <f>Poussins!D21</f>
        <v>Timéo</v>
      </c>
      <c r="F75" s="117" t="str">
        <f>Poussins!E21</f>
        <v>VS Joncynois</v>
      </c>
      <c r="G75" s="117" t="str">
        <f>Poussins!F21</f>
        <v>(2)-Pous</v>
      </c>
      <c r="H75" s="117" t="s">
        <v>50</v>
      </c>
      <c r="I75" s="117">
        <f>Poussins!AE21</f>
        <v>5</v>
      </c>
      <c r="J75" s="165">
        <f>Poussins!AH21</f>
        <v>16</v>
      </c>
    </row>
    <row r="76" spans="1:10" x14ac:dyDescent="0.25">
      <c r="A76" s="117">
        <v>8</v>
      </c>
      <c r="B76" s="117">
        <f>Poussins!A22</f>
        <v>47</v>
      </c>
      <c r="C76" s="117">
        <f>Poussins!B22</f>
        <v>55710113</v>
      </c>
      <c r="D76" s="117" t="str">
        <f>Poussins!C22</f>
        <v>DUCOTE</v>
      </c>
      <c r="E76" s="117" t="str">
        <f>Poussins!D22</f>
        <v>Laurine</v>
      </c>
      <c r="F76" s="117" t="str">
        <f>Poussins!E22</f>
        <v>VC Montcellien</v>
      </c>
      <c r="G76" s="117" t="str">
        <f>Poussins!F22</f>
        <v>(2)-Pous</v>
      </c>
      <c r="H76" s="117" t="s">
        <v>50</v>
      </c>
      <c r="I76" s="117">
        <f>Poussins!AE22</f>
        <v>7</v>
      </c>
      <c r="J76" s="165">
        <f>Poussins!AH22</f>
        <v>14</v>
      </c>
    </row>
    <row r="77" spans="1:10" x14ac:dyDescent="0.25">
      <c r="A77" s="117">
        <v>9</v>
      </c>
      <c r="B77" s="117">
        <f>Poussins!A23</f>
        <v>0</v>
      </c>
      <c r="C77" s="117">
        <f>Poussins!B23</f>
        <v>0</v>
      </c>
      <c r="D77" s="117" t="str">
        <f>Poussins!C23</f>
        <v xml:space="preserve"> </v>
      </c>
      <c r="E77" s="117" t="str">
        <f>Poussins!D23</f>
        <v xml:space="preserve"> </v>
      </c>
      <c r="F77" s="117" t="str">
        <f>Poussins!E23</f>
        <v xml:space="preserve"> </v>
      </c>
      <c r="G77" s="117" t="str">
        <f>Poussins!F23</f>
        <v xml:space="preserve"> </v>
      </c>
      <c r="H77" s="117" t="s">
        <v>50</v>
      </c>
      <c r="I77" s="117" t="str">
        <f>Poussins!AE23</f>
        <v/>
      </c>
      <c r="J77" s="165" t="str">
        <f>Poussins!AH23</f>
        <v xml:space="preserve"> </v>
      </c>
    </row>
    <row r="78" spans="1:10" x14ac:dyDescent="0.25">
      <c r="A78" s="117">
        <v>10</v>
      </c>
      <c r="B78" s="117">
        <f>Poussins!A24</f>
        <v>0</v>
      </c>
      <c r="C78" s="117">
        <f>Poussins!B24</f>
        <v>0</v>
      </c>
      <c r="D78" s="117" t="str">
        <f>Poussins!C24</f>
        <v xml:space="preserve"> </v>
      </c>
      <c r="E78" s="117" t="str">
        <f>Poussins!D24</f>
        <v xml:space="preserve"> </v>
      </c>
      <c r="F78" s="117" t="str">
        <f>Poussins!E24</f>
        <v xml:space="preserve"> </v>
      </c>
      <c r="G78" s="117" t="str">
        <f>Poussins!F24</f>
        <v xml:space="preserve"> </v>
      </c>
      <c r="H78" s="117" t="s">
        <v>50</v>
      </c>
      <c r="I78" s="117" t="str">
        <f>Poussins!AE24</f>
        <v/>
      </c>
      <c r="J78" s="165" t="str">
        <f>Poussins!AH24</f>
        <v xml:space="preserve"> </v>
      </c>
    </row>
    <row r="79" spans="1:10" x14ac:dyDescent="0.25">
      <c r="A79" s="117">
        <v>11</v>
      </c>
      <c r="B79" s="117">
        <f>Poussins!A25</f>
        <v>0</v>
      </c>
      <c r="C79" s="117">
        <f>Poussins!B25</f>
        <v>0</v>
      </c>
      <c r="D79" s="117" t="str">
        <f>Poussins!C25</f>
        <v xml:space="preserve"> </v>
      </c>
      <c r="E79" s="117" t="str">
        <f>Poussins!D25</f>
        <v xml:space="preserve"> </v>
      </c>
      <c r="F79" s="117" t="str">
        <f>Poussins!E25</f>
        <v xml:space="preserve"> </v>
      </c>
      <c r="G79" s="117" t="str">
        <f>Poussins!F25</f>
        <v xml:space="preserve"> </v>
      </c>
      <c r="H79" s="117" t="s">
        <v>50</v>
      </c>
      <c r="I79" s="117" t="str">
        <f>Poussins!AE25</f>
        <v/>
      </c>
      <c r="J79" s="165" t="str">
        <f>Poussins!AH25</f>
        <v xml:space="preserve"> </v>
      </c>
    </row>
    <row r="80" spans="1:10" x14ac:dyDescent="0.25">
      <c r="A80" s="117">
        <v>12</v>
      </c>
      <c r="B80" s="117">
        <f>Poussins!A26</f>
        <v>0</v>
      </c>
      <c r="C80" s="117">
        <f>Poussins!B26</f>
        <v>0</v>
      </c>
      <c r="D80" s="117" t="str">
        <f>Poussins!C26</f>
        <v xml:space="preserve"> </v>
      </c>
      <c r="E80" s="117" t="str">
        <f>Poussins!D26</f>
        <v xml:space="preserve"> </v>
      </c>
      <c r="F80" s="117" t="str">
        <f>Poussins!E26</f>
        <v xml:space="preserve"> </v>
      </c>
      <c r="G80" s="117" t="str">
        <f>Poussins!F26</f>
        <v xml:space="preserve"> </v>
      </c>
      <c r="H80" s="117" t="s">
        <v>50</v>
      </c>
      <c r="I80" s="117" t="str">
        <f>Poussins!AE26</f>
        <v/>
      </c>
      <c r="J80" s="165" t="str">
        <f>Poussins!AH26</f>
        <v xml:space="preserve"> </v>
      </c>
    </row>
    <row r="81" spans="1:10" x14ac:dyDescent="0.25">
      <c r="A81" s="117">
        <v>13</v>
      </c>
      <c r="B81" s="117">
        <f>Poussins!A27</f>
        <v>0</v>
      </c>
      <c r="C81" s="117">
        <f>Poussins!B27</f>
        <v>0</v>
      </c>
      <c r="D81" s="117" t="str">
        <f>Poussins!C27</f>
        <v xml:space="preserve"> </v>
      </c>
      <c r="E81" s="117" t="str">
        <f>Poussins!D27</f>
        <v xml:space="preserve"> </v>
      </c>
      <c r="F81" s="117" t="str">
        <f>Poussins!E27</f>
        <v xml:space="preserve"> </v>
      </c>
      <c r="G81" s="117" t="str">
        <f>Poussins!F27</f>
        <v xml:space="preserve"> </v>
      </c>
      <c r="H81" s="117" t="s">
        <v>50</v>
      </c>
      <c r="I81" s="117" t="str">
        <f>Poussins!AE27</f>
        <v/>
      </c>
      <c r="J81" s="165" t="str">
        <f>Poussins!AH27</f>
        <v xml:space="preserve"> </v>
      </c>
    </row>
    <row r="82" spans="1:10" x14ac:dyDescent="0.25">
      <c r="A82" s="117">
        <v>14</v>
      </c>
      <c r="B82" s="117">
        <f>Poussins!A28</f>
        <v>0</v>
      </c>
      <c r="C82" s="117">
        <f>Poussins!B28</f>
        <v>0</v>
      </c>
      <c r="D82" s="117" t="str">
        <f>Poussins!C28</f>
        <v xml:space="preserve"> </v>
      </c>
      <c r="E82" s="117" t="str">
        <f>Poussins!D28</f>
        <v xml:space="preserve"> </v>
      </c>
      <c r="F82" s="117" t="str">
        <f>Poussins!E28</f>
        <v xml:space="preserve"> </v>
      </c>
      <c r="G82" s="117" t="str">
        <f>Poussins!F28</f>
        <v xml:space="preserve"> </v>
      </c>
      <c r="H82" s="117" t="s">
        <v>50</v>
      </c>
      <c r="I82" s="117" t="str">
        <f>Poussins!AE28</f>
        <v/>
      </c>
      <c r="J82" s="165" t="str">
        <f>Poussins!AH28</f>
        <v xml:space="preserve"> </v>
      </c>
    </row>
    <row r="83" spans="1:10" x14ac:dyDescent="0.25">
      <c r="A83" s="117">
        <v>15</v>
      </c>
      <c r="B83" s="117">
        <f>Poussins!A29</f>
        <v>0</v>
      </c>
      <c r="C83" s="117">
        <f>Poussins!B29</f>
        <v>0</v>
      </c>
      <c r="D83" s="117" t="str">
        <f>Poussins!C29</f>
        <v xml:space="preserve"> </v>
      </c>
      <c r="E83" s="117" t="str">
        <f>Poussins!D29</f>
        <v xml:space="preserve"> </v>
      </c>
      <c r="F83" s="117" t="str">
        <f>Poussins!E29</f>
        <v xml:space="preserve"> </v>
      </c>
      <c r="G83" s="117" t="str">
        <f>Poussins!F29</f>
        <v xml:space="preserve"> </v>
      </c>
      <c r="H83" s="117" t="s">
        <v>50</v>
      </c>
      <c r="I83" s="117" t="str">
        <f>Poussins!AE29</f>
        <v/>
      </c>
      <c r="J83" s="165" t="str">
        <f>Poussins!AH29</f>
        <v xml:space="preserve"> </v>
      </c>
    </row>
    <row r="84" spans="1:10" x14ac:dyDescent="0.25">
      <c r="A84" s="117">
        <v>16</v>
      </c>
      <c r="B84" s="117">
        <f>Poussins!A30</f>
        <v>0</v>
      </c>
      <c r="C84" s="117">
        <f>Poussins!B30</f>
        <v>0</v>
      </c>
      <c r="D84" s="117" t="str">
        <f>Poussins!C30</f>
        <v xml:space="preserve"> </v>
      </c>
      <c r="E84" s="117" t="str">
        <f>Poussins!D30</f>
        <v xml:space="preserve"> </v>
      </c>
      <c r="F84" s="117" t="str">
        <f>Poussins!E30</f>
        <v xml:space="preserve"> </v>
      </c>
      <c r="G84" s="117" t="str">
        <f>Poussins!F30</f>
        <v xml:space="preserve"> </v>
      </c>
      <c r="H84" s="117" t="s">
        <v>50</v>
      </c>
      <c r="I84" s="117" t="str">
        <f>Poussins!AE30</f>
        <v/>
      </c>
      <c r="J84" s="165" t="str">
        <f>Poussins!AH30</f>
        <v xml:space="preserve"> </v>
      </c>
    </row>
    <row r="85" spans="1:10" x14ac:dyDescent="0.25">
      <c r="A85" s="117">
        <v>17</v>
      </c>
      <c r="B85" s="117">
        <f>Poussins!A31</f>
        <v>0</v>
      </c>
      <c r="C85" s="117">
        <f>Poussins!B31</f>
        <v>0</v>
      </c>
      <c r="D85" s="117" t="str">
        <f>Poussins!C31</f>
        <v xml:space="preserve"> </v>
      </c>
      <c r="E85" s="117" t="str">
        <f>Poussins!D31</f>
        <v xml:space="preserve"> </v>
      </c>
      <c r="F85" s="117" t="str">
        <f>Poussins!E31</f>
        <v xml:space="preserve"> </v>
      </c>
      <c r="G85" s="117" t="str">
        <f>Poussins!F31</f>
        <v xml:space="preserve"> </v>
      </c>
      <c r="H85" s="117" t="s">
        <v>50</v>
      </c>
      <c r="I85" s="117" t="str">
        <f>Poussins!AE31</f>
        <v/>
      </c>
      <c r="J85" s="165" t="str">
        <f>Poussins!AH31</f>
        <v xml:space="preserve"> </v>
      </c>
    </row>
    <row r="86" spans="1:10" x14ac:dyDescent="0.25">
      <c r="A86" s="117">
        <v>18</v>
      </c>
      <c r="B86" s="117">
        <f>Poussins!A32</f>
        <v>0</v>
      </c>
      <c r="C86" s="117">
        <f>Poussins!B32</f>
        <v>0</v>
      </c>
      <c r="D86" s="117" t="str">
        <f>Poussins!C32</f>
        <v xml:space="preserve"> </v>
      </c>
      <c r="E86" s="117" t="str">
        <f>Poussins!D32</f>
        <v xml:space="preserve"> </v>
      </c>
      <c r="F86" s="117" t="str">
        <f>Poussins!E32</f>
        <v xml:space="preserve"> </v>
      </c>
      <c r="G86" s="117" t="str">
        <f>Poussins!F32</f>
        <v xml:space="preserve"> </v>
      </c>
      <c r="H86" s="117" t="s">
        <v>50</v>
      </c>
      <c r="I86" s="117" t="str">
        <f>Poussins!AE32</f>
        <v/>
      </c>
      <c r="J86" s="165" t="str">
        <f>Poussins!AH32</f>
        <v xml:space="preserve"> </v>
      </c>
    </row>
    <row r="87" spans="1:10" x14ac:dyDescent="0.25">
      <c r="A87" s="117">
        <v>19</v>
      </c>
      <c r="B87" s="117">
        <f>Poussins!A33</f>
        <v>0</v>
      </c>
      <c r="C87" s="117">
        <f>Poussins!B33</f>
        <v>0</v>
      </c>
      <c r="D87" s="117" t="str">
        <f>Poussins!C33</f>
        <v xml:space="preserve"> </v>
      </c>
      <c r="E87" s="117" t="str">
        <f>Poussins!D33</f>
        <v xml:space="preserve"> </v>
      </c>
      <c r="F87" s="117" t="str">
        <f>Poussins!E33</f>
        <v xml:space="preserve"> </v>
      </c>
      <c r="G87" s="117" t="str">
        <f>Poussins!F33</f>
        <v xml:space="preserve"> </v>
      </c>
      <c r="H87" s="117" t="s">
        <v>50</v>
      </c>
      <c r="I87" s="117" t="str">
        <f>Poussins!AE33</f>
        <v/>
      </c>
      <c r="J87" s="165" t="str">
        <f>Poussins!AH33</f>
        <v xml:space="preserve"> </v>
      </c>
    </row>
    <row r="88" spans="1:10" x14ac:dyDescent="0.25">
      <c r="A88" s="117">
        <v>20</v>
      </c>
      <c r="B88" s="117">
        <f>Poussins!A34</f>
        <v>0</v>
      </c>
      <c r="C88" s="117">
        <f>Poussins!B34</f>
        <v>0</v>
      </c>
      <c r="D88" s="117" t="str">
        <f>Poussins!C34</f>
        <v xml:space="preserve"> </v>
      </c>
      <c r="E88" s="117" t="str">
        <f>Poussins!D34</f>
        <v xml:space="preserve"> </v>
      </c>
      <c r="F88" s="117" t="str">
        <f>Poussins!E34</f>
        <v xml:space="preserve"> </v>
      </c>
      <c r="G88" s="117" t="str">
        <f>Poussins!F34</f>
        <v xml:space="preserve"> </v>
      </c>
      <c r="H88" s="117" t="s">
        <v>50</v>
      </c>
      <c r="I88" s="117" t="str">
        <f>Poussins!AE34</f>
        <v/>
      </c>
      <c r="J88" s="165" t="str">
        <f>Poussins!AH34</f>
        <v xml:space="preserve"> </v>
      </c>
    </row>
    <row r="89" spans="1:10" x14ac:dyDescent="0.25">
      <c r="A89" s="117">
        <v>21</v>
      </c>
      <c r="B89" s="117">
        <f>Poussins!A35</f>
        <v>0</v>
      </c>
      <c r="C89" s="117">
        <f>Poussins!B35</f>
        <v>0</v>
      </c>
      <c r="D89" s="117" t="str">
        <f>Poussins!C35</f>
        <v xml:space="preserve"> </v>
      </c>
      <c r="E89" s="117" t="str">
        <f>Poussins!D35</f>
        <v xml:space="preserve"> </v>
      </c>
      <c r="F89" s="117" t="str">
        <f>Poussins!E35</f>
        <v xml:space="preserve"> </v>
      </c>
      <c r="G89" s="117" t="str">
        <f>Poussins!F35</f>
        <v xml:space="preserve"> </v>
      </c>
      <c r="H89" s="117" t="s">
        <v>50</v>
      </c>
      <c r="I89" s="117" t="str">
        <f>Poussins!AE35</f>
        <v/>
      </c>
      <c r="J89" s="165" t="str">
        <f>Poussins!AH35</f>
        <v xml:space="preserve"> </v>
      </c>
    </row>
    <row r="90" spans="1:10" x14ac:dyDescent="0.25">
      <c r="A90" s="117">
        <v>22</v>
      </c>
      <c r="B90" s="117">
        <f>Poussins!A36</f>
        <v>0</v>
      </c>
      <c r="C90" s="117">
        <f>Poussins!B36</f>
        <v>0</v>
      </c>
      <c r="D90" s="117" t="str">
        <f>Poussins!C36</f>
        <v xml:space="preserve"> </v>
      </c>
      <c r="E90" s="117" t="str">
        <f>Poussins!D36</f>
        <v xml:space="preserve"> </v>
      </c>
      <c r="F90" s="117" t="str">
        <f>Poussins!E36</f>
        <v xml:space="preserve"> </v>
      </c>
      <c r="G90" s="117" t="str">
        <f>Poussins!F36</f>
        <v xml:space="preserve"> </v>
      </c>
      <c r="H90" s="117" t="s">
        <v>50</v>
      </c>
      <c r="I90" s="117" t="str">
        <f>Poussins!AE36</f>
        <v/>
      </c>
      <c r="J90" s="165" t="str">
        <f>Poussins!AH36</f>
        <v xml:space="preserve"> </v>
      </c>
    </row>
    <row r="91" spans="1:10" x14ac:dyDescent="0.25">
      <c r="A91" s="117">
        <v>23</v>
      </c>
      <c r="B91" s="117">
        <f>Poussins!A37</f>
        <v>0</v>
      </c>
      <c r="C91" s="117">
        <f>Poussins!B37</f>
        <v>0</v>
      </c>
      <c r="D91" s="117" t="str">
        <f>Poussins!C37</f>
        <v xml:space="preserve"> </v>
      </c>
      <c r="E91" s="117" t="str">
        <f>Poussins!D37</f>
        <v xml:space="preserve"> </v>
      </c>
      <c r="F91" s="117" t="str">
        <f>Poussins!E37</f>
        <v xml:space="preserve"> </v>
      </c>
      <c r="G91" s="117" t="str">
        <f>Poussins!F37</f>
        <v xml:space="preserve"> </v>
      </c>
      <c r="H91" s="117" t="s">
        <v>50</v>
      </c>
      <c r="I91" s="117" t="str">
        <f>Poussins!AE37</f>
        <v/>
      </c>
      <c r="J91" s="165" t="str">
        <f>Poussins!AH37</f>
        <v xml:space="preserve"> </v>
      </c>
    </row>
    <row r="92" spans="1:10" x14ac:dyDescent="0.25">
      <c r="A92" s="117">
        <v>24</v>
      </c>
      <c r="B92" s="117">
        <f>Poussins!A38</f>
        <v>0</v>
      </c>
      <c r="C92" s="117">
        <f>Poussins!B38</f>
        <v>0</v>
      </c>
      <c r="D92" s="117" t="str">
        <f>Poussins!C38</f>
        <v xml:space="preserve"> </v>
      </c>
      <c r="E92" s="117" t="str">
        <f>Poussins!D38</f>
        <v xml:space="preserve"> </v>
      </c>
      <c r="F92" s="117" t="str">
        <f>Poussins!E38</f>
        <v xml:space="preserve"> </v>
      </c>
      <c r="G92" s="117" t="str">
        <f>Poussins!F38</f>
        <v xml:space="preserve"> </v>
      </c>
      <c r="H92" s="117" t="s">
        <v>50</v>
      </c>
      <c r="I92" s="117" t="str">
        <f>Poussins!AE38</f>
        <v/>
      </c>
      <c r="J92" s="165" t="str">
        <f>Poussins!AH38</f>
        <v xml:space="preserve"> </v>
      </c>
    </row>
    <row r="93" spans="1:10" x14ac:dyDescent="0.25">
      <c r="A93" s="117">
        <v>25</v>
      </c>
      <c r="B93" s="117">
        <f>Poussins!A39</f>
        <v>0</v>
      </c>
      <c r="C93" s="117">
        <f>Poussins!B39</f>
        <v>0</v>
      </c>
      <c r="D93" s="117" t="str">
        <f>Poussins!C39</f>
        <v xml:space="preserve"> </v>
      </c>
      <c r="E93" s="117" t="str">
        <f>Poussins!D39</f>
        <v xml:space="preserve"> </v>
      </c>
      <c r="F93" s="117" t="str">
        <f>Poussins!E39</f>
        <v xml:space="preserve"> </v>
      </c>
      <c r="G93" s="117" t="str">
        <f>Poussins!F39</f>
        <v xml:space="preserve"> </v>
      </c>
      <c r="H93" s="117" t="s">
        <v>50</v>
      </c>
      <c r="I93" s="117" t="str">
        <f>Poussins!AE39</f>
        <v/>
      </c>
      <c r="J93" s="165" t="str">
        <f>Poussins!AH39</f>
        <v xml:space="preserve"> </v>
      </c>
    </row>
    <row r="94" spans="1:10" x14ac:dyDescent="0.25">
      <c r="A94" s="117">
        <v>26</v>
      </c>
      <c r="B94" s="117">
        <f>Poussins!A40</f>
        <v>0</v>
      </c>
      <c r="C94" s="117">
        <f>Poussins!B40</f>
        <v>0</v>
      </c>
      <c r="D94" s="117" t="str">
        <f>Poussins!C40</f>
        <v xml:space="preserve"> </v>
      </c>
      <c r="E94" s="117" t="str">
        <f>Poussins!D40</f>
        <v xml:space="preserve"> </v>
      </c>
      <c r="F94" s="117" t="str">
        <f>Poussins!E40</f>
        <v xml:space="preserve"> </v>
      </c>
      <c r="G94" s="117" t="str">
        <f>Poussins!F40</f>
        <v xml:space="preserve"> </v>
      </c>
      <c r="H94" s="117" t="s">
        <v>50</v>
      </c>
      <c r="I94" s="117" t="str">
        <f>Poussins!AE40</f>
        <v/>
      </c>
      <c r="J94" s="165" t="str">
        <f>Poussins!AH40</f>
        <v xml:space="preserve"> </v>
      </c>
    </row>
    <row r="95" spans="1:10" x14ac:dyDescent="0.25">
      <c r="A95" s="117">
        <v>27</v>
      </c>
      <c r="B95" s="117">
        <f>Poussins!A41</f>
        <v>0</v>
      </c>
      <c r="C95" s="117">
        <f>Poussins!B41</f>
        <v>0</v>
      </c>
      <c r="D95" s="117" t="str">
        <f>Poussins!C41</f>
        <v xml:space="preserve"> </v>
      </c>
      <c r="E95" s="117" t="str">
        <f>Poussins!D41</f>
        <v xml:space="preserve"> </v>
      </c>
      <c r="F95" s="117" t="str">
        <f>Poussins!E41</f>
        <v xml:space="preserve"> </v>
      </c>
      <c r="G95" s="117" t="str">
        <f>Poussins!F41</f>
        <v xml:space="preserve"> </v>
      </c>
      <c r="H95" s="117" t="s">
        <v>50</v>
      </c>
      <c r="I95" s="117" t="str">
        <f>Poussins!AE41</f>
        <v/>
      </c>
      <c r="J95" s="165" t="str">
        <f>Poussins!AH41</f>
        <v xml:space="preserve"> </v>
      </c>
    </row>
    <row r="96" spans="1:10" x14ac:dyDescent="0.25">
      <c r="A96" s="117">
        <v>28</v>
      </c>
      <c r="B96" s="117">
        <f>Poussins!A42</f>
        <v>0</v>
      </c>
      <c r="C96" s="117">
        <f>Poussins!B42</f>
        <v>0</v>
      </c>
      <c r="D96" s="117" t="str">
        <f>Poussins!C42</f>
        <v xml:space="preserve"> </v>
      </c>
      <c r="E96" s="117" t="str">
        <f>Poussins!D42</f>
        <v xml:space="preserve"> </v>
      </c>
      <c r="F96" s="117" t="str">
        <f>Poussins!E42</f>
        <v xml:space="preserve"> </v>
      </c>
      <c r="G96" s="117" t="str">
        <f>Poussins!F42</f>
        <v xml:space="preserve"> </v>
      </c>
      <c r="H96" s="117" t="s">
        <v>50</v>
      </c>
      <c r="I96" s="117" t="str">
        <f>Poussins!AE42</f>
        <v/>
      </c>
      <c r="J96" s="165" t="str">
        <f>Poussins!AH42</f>
        <v xml:space="preserve"> </v>
      </c>
    </row>
    <row r="97" spans="1:10" x14ac:dyDescent="0.25">
      <c r="A97" s="117">
        <v>29</v>
      </c>
      <c r="B97" s="117">
        <f>Poussins!A43</f>
        <v>0</v>
      </c>
      <c r="C97" s="117">
        <f>Poussins!B43</f>
        <v>0</v>
      </c>
      <c r="D97" s="117" t="str">
        <f>Poussins!C43</f>
        <v xml:space="preserve"> </v>
      </c>
      <c r="E97" s="117" t="str">
        <f>Poussins!D43</f>
        <v xml:space="preserve"> </v>
      </c>
      <c r="F97" s="117" t="str">
        <f>Poussins!E43</f>
        <v xml:space="preserve"> </v>
      </c>
      <c r="G97" s="117" t="str">
        <f>Poussins!F43</f>
        <v xml:space="preserve"> </v>
      </c>
      <c r="H97" s="117" t="s">
        <v>50</v>
      </c>
      <c r="I97" s="117" t="str">
        <f>Poussins!AE43</f>
        <v/>
      </c>
      <c r="J97" s="165" t="str">
        <f>Poussins!AH43</f>
        <v xml:space="preserve"> </v>
      </c>
    </row>
    <row r="98" spans="1:10" ht="15.75" thickBot="1" x14ac:dyDescent="0.3">
      <c r="A98" s="164">
        <v>30</v>
      </c>
      <c r="B98" s="164">
        <f>Poussins!A44</f>
        <v>0</v>
      </c>
      <c r="C98" s="164">
        <f>Poussins!B44</f>
        <v>0</v>
      </c>
      <c r="D98" s="164" t="str">
        <f>Poussins!C44</f>
        <v xml:space="preserve"> </v>
      </c>
      <c r="E98" s="164" t="str">
        <f>Poussins!D44</f>
        <v xml:space="preserve"> </v>
      </c>
      <c r="F98" s="164" t="str">
        <f>Poussins!E44</f>
        <v xml:space="preserve"> </v>
      </c>
      <c r="G98" s="164" t="str">
        <f>Poussins!F44</f>
        <v xml:space="preserve"> </v>
      </c>
      <c r="H98" s="164" t="s">
        <v>50</v>
      </c>
      <c r="I98" s="164" t="str">
        <f>Poussins!AE44</f>
        <v/>
      </c>
      <c r="J98" s="166" t="str">
        <f>Poussins!AH44</f>
        <v xml:space="preserve"> </v>
      </c>
    </row>
    <row r="99" spans="1:10" s="117" customFormat="1" ht="15.75" thickTop="1" x14ac:dyDescent="0.25">
      <c r="A99" s="117">
        <v>1</v>
      </c>
      <c r="B99" s="117">
        <f>Moustiques!A15</f>
        <v>60</v>
      </c>
      <c r="C99" s="117" t="str">
        <f>Moustiques!B15</f>
        <v>Sans</v>
      </c>
      <c r="D99" s="117" t="str">
        <f>Moustiques!C15</f>
        <v>GRILLOT</v>
      </c>
      <c r="E99" s="117" t="str">
        <f>Moustiques!D15</f>
        <v>Mattia</v>
      </c>
      <c r="F99" s="117" t="str">
        <f>Moustiques!E15</f>
        <v>Verdun</v>
      </c>
      <c r="G99" s="117" t="str">
        <f>Moustiques!F15</f>
        <v>(1)-Mous</v>
      </c>
      <c r="H99" s="117" t="s">
        <v>49</v>
      </c>
      <c r="I99" s="117">
        <f>Moustiques!AE15</f>
        <v>6</v>
      </c>
      <c r="J99" s="165">
        <f>Moustiques!AH15</f>
        <v>15</v>
      </c>
    </row>
    <row r="100" spans="1:10" x14ac:dyDescent="0.25">
      <c r="A100" s="117">
        <v>2</v>
      </c>
      <c r="B100" s="117">
        <f>Moustiques!A16</f>
        <v>61</v>
      </c>
      <c r="C100" s="117">
        <f>Moustiques!B16</f>
        <v>55760160</v>
      </c>
      <c r="D100" s="117" t="str">
        <f>Moustiques!C16</f>
        <v>BRUZZONI</v>
      </c>
      <c r="E100" s="117" t="str">
        <f>Moustiques!D16</f>
        <v>Maëlys</v>
      </c>
      <c r="F100" s="117" t="str">
        <f>Moustiques!E16</f>
        <v>Ecuisses VSP</v>
      </c>
      <c r="G100" s="117" t="str">
        <f>Moustiques!F16</f>
        <v>(1)-Mous</v>
      </c>
      <c r="H100" s="117" t="s">
        <v>49</v>
      </c>
      <c r="I100" s="117">
        <f>Moustiques!AE16</f>
        <v>1</v>
      </c>
      <c r="J100" s="165">
        <f>Moustiques!AH16</f>
        <v>30</v>
      </c>
    </row>
    <row r="101" spans="1:10" x14ac:dyDescent="0.25">
      <c r="A101" s="117">
        <v>3</v>
      </c>
      <c r="B101" s="117">
        <f>Moustiques!A17</f>
        <v>62</v>
      </c>
      <c r="C101" s="117">
        <f>Moustiques!B17</f>
        <v>55760161</v>
      </c>
      <c r="D101" s="117" t="str">
        <f>Moustiques!C17</f>
        <v>LEMAITRE</v>
      </c>
      <c r="E101" s="117" t="str">
        <f>Moustiques!D17</f>
        <v>Sarah</v>
      </c>
      <c r="F101" s="117" t="str">
        <f>Moustiques!E17</f>
        <v>Ecuisses VSP</v>
      </c>
      <c r="G101" s="117" t="str">
        <f>Moustiques!F17</f>
        <v>(1)-Mous</v>
      </c>
      <c r="H101" s="117" t="s">
        <v>49</v>
      </c>
      <c r="I101" s="117">
        <f>Moustiques!AE17</f>
        <v>5</v>
      </c>
      <c r="J101" s="165">
        <f>Moustiques!AH17</f>
        <v>16</v>
      </c>
    </row>
    <row r="102" spans="1:10" x14ac:dyDescent="0.25">
      <c r="A102" s="117">
        <v>4</v>
      </c>
      <c r="B102" s="117">
        <f>Moustiques!A18</f>
        <v>63</v>
      </c>
      <c r="C102" s="117">
        <f>Moustiques!B18</f>
        <v>55791273</v>
      </c>
      <c r="D102" s="117" t="str">
        <f>Moustiques!C18</f>
        <v>PELLETIER</v>
      </c>
      <c r="E102" s="117" t="str">
        <f>Moustiques!D18</f>
        <v>Maxime</v>
      </c>
      <c r="F102" s="117" t="str">
        <f>Moustiques!E18</f>
        <v>Ecuisses VSP</v>
      </c>
      <c r="G102" s="117" t="str">
        <f>Moustiques!F18</f>
        <v>(1)-Mous</v>
      </c>
      <c r="H102" s="117" t="s">
        <v>49</v>
      </c>
      <c r="I102" s="117">
        <f>Moustiques!AE18</f>
        <v>3</v>
      </c>
      <c r="J102" s="165">
        <f>Moustiques!AH18</f>
        <v>18</v>
      </c>
    </row>
    <row r="103" spans="1:10" x14ac:dyDescent="0.25">
      <c r="A103" s="117">
        <v>5</v>
      </c>
      <c r="B103" s="117">
        <f>Moustiques!A19</f>
        <v>64</v>
      </c>
      <c r="C103" s="117">
        <f>Moustiques!B19</f>
        <v>55793039</v>
      </c>
      <c r="D103" s="117" t="str">
        <f>Moustiques!C19</f>
        <v>TRAPET</v>
      </c>
      <c r="E103" s="117" t="str">
        <f>Moustiques!D19</f>
        <v>Gaston</v>
      </c>
      <c r="F103" s="117" t="str">
        <f>Moustiques!E19</f>
        <v>Ecuisses VSP</v>
      </c>
      <c r="G103" s="117" t="str">
        <f>Moustiques!F19</f>
        <v>(1)-Mous</v>
      </c>
      <c r="H103" s="117" t="s">
        <v>49</v>
      </c>
      <c r="I103" s="117">
        <f>Moustiques!AE19</f>
        <v>2</v>
      </c>
      <c r="J103" s="165">
        <f>Moustiques!AH19</f>
        <v>19</v>
      </c>
    </row>
    <row r="104" spans="1:10" x14ac:dyDescent="0.25">
      <c r="A104" s="117">
        <v>6</v>
      </c>
      <c r="B104" s="117">
        <f>Moustiques!A20</f>
        <v>65</v>
      </c>
      <c r="C104" s="117">
        <f>Moustiques!B20</f>
        <v>55790512</v>
      </c>
      <c r="D104" s="117" t="str">
        <f>Moustiques!C20</f>
        <v>FAMY</v>
      </c>
      <c r="E104" s="117" t="str">
        <f>Moustiques!D20</f>
        <v>Célia</v>
      </c>
      <c r="F104" s="117" t="str">
        <f>Moustiques!E20</f>
        <v>Team Mercurey</v>
      </c>
      <c r="G104" s="117" t="str">
        <f>Moustiques!F20</f>
        <v>(1)-Mous</v>
      </c>
      <c r="H104" s="117" t="s">
        <v>49</v>
      </c>
      <c r="I104" s="117">
        <f>Moustiques!AE20</f>
        <v>4</v>
      </c>
      <c r="J104" s="165">
        <f>Moustiques!AH20</f>
        <v>17</v>
      </c>
    </row>
    <row r="105" spans="1:10" x14ac:dyDescent="0.25">
      <c r="A105" s="117">
        <v>7</v>
      </c>
      <c r="B105" s="117">
        <f>Moustiques!A21</f>
        <v>0</v>
      </c>
      <c r="C105" s="117">
        <f>Moustiques!B21</f>
        <v>0</v>
      </c>
      <c r="D105" s="117" t="str">
        <f>Moustiques!C21</f>
        <v xml:space="preserve"> </v>
      </c>
      <c r="E105" s="117" t="str">
        <f>Moustiques!D21</f>
        <v xml:space="preserve"> </v>
      </c>
      <c r="F105" s="117" t="str">
        <f>Moustiques!E21</f>
        <v xml:space="preserve"> </v>
      </c>
      <c r="G105" s="117" t="str">
        <f>Moustiques!F21</f>
        <v xml:space="preserve"> </v>
      </c>
      <c r="H105" s="117" t="s">
        <v>49</v>
      </c>
      <c r="I105" s="117" t="str">
        <f>Moustiques!AE21</f>
        <v/>
      </c>
      <c r="J105" s="165" t="str">
        <f>Moustiques!AH21</f>
        <v xml:space="preserve"> </v>
      </c>
    </row>
    <row r="106" spans="1:10" x14ac:dyDescent="0.25">
      <c r="A106" s="117">
        <v>8</v>
      </c>
      <c r="B106" s="117">
        <f>Moustiques!A22</f>
        <v>0</v>
      </c>
      <c r="C106" s="117">
        <f>Moustiques!B22</f>
        <v>0</v>
      </c>
      <c r="D106" s="117" t="str">
        <f>Moustiques!C22</f>
        <v xml:space="preserve"> </v>
      </c>
      <c r="E106" s="117" t="str">
        <f>Moustiques!D22</f>
        <v xml:space="preserve"> </v>
      </c>
      <c r="F106" s="117" t="str">
        <f>Moustiques!E22</f>
        <v xml:space="preserve"> </v>
      </c>
      <c r="G106" s="117" t="str">
        <f>Moustiques!F22</f>
        <v xml:space="preserve"> </v>
      </c>
      <c r="H106" s="117" t="s">
        <v>49</v>
      </c>
      <c r="I106" s="117" t="str">
        <f>Moustiques!AE22</f>
        <v/>
      </c>
      <c r="J106" s="165" t="str">
        <f>Moustiques!AH22</f>
        <v xml:space="preserve"> </v>
      </c>
    </row>
    <row r="107" spans="1:10" x14ac:dyDescent="0.25">
      <c r="A107" s="117">
        <v>9</v>
      </c>
      <c r="B107" s="117">
        <f>Moustiques!A23</f>
        <v>0</v>
      </c>
      <c r="C107" s="117">
        <f>Moustiques!B23</f>
        <v>0</v>
      </c>
      <c r="D107" s="117" t="str">
        <f>Moustiques!C23</f>
        <v xml:space="preserve"> </v>
      </c>
      <c r="E107" s="117" t="str">
        <f>Moustiques!D23</f>
        <v xml:space="preserve"> </v>
      </c>
      <c r="F107" s="117" t="str">
        <f>Moustiques!E23</f>
        <v xml:space="preserve"> </v>
      </c>
      <c r="G107" s="117" t="str">
        <f>Moustiques!F23</f>
        <v xml:space="preserve"> </v>
      </c>
      <c r="H107" s="117" t="s">
        <v>49</v>
      </c>
      <c r="I107" s="117" t="str">
        <f>Moustiques!AE23</f>
        <v/>
      </c>
      <c r="J107" s="165" t="str">
        <f>Moustiques!AH23</f>
        <v xml:space="preserve"> </v>
      </c>
    </row>
    <row r="108" spans="1:10" x14ac:dyDescent="0.25">
      <c r="A108" s="117">
        <v>10</v>
      </c>
      <c r="B108" s="117">
        <f>Moustiques!A24</f>
        <v>0</v>
      </c>
      <c r="C108" s="117">
        <f>Moustiques!B24</f>
        <v>0</v>
      </c>
      <c r="D108" s="117" t="str">
        <f>Moustiques!C24</f>
        <v xml:space="preserve"> </v>
      </c>
      <c r="E108" s="117" t="str">
        <f>Moustiques!D24</f>
        <v xml:space="preserve"> </v>
      </c>
      <c r="F108" s="117" t="str">
        <f>Moustiques!E24</f>
        <v xml:space="preserve"> </v>
      </c>
      <c r="G108" s="117" t="str">
        <f>Moustiques!F24</f>
        <v xml:space="preserve"> </v>
      </c>
      <c r="H108" s="117" t="s">
        <v>49</v>
      </c>
      <c r="I108" s="117" t="str">
        <f>Moustiques!AE24</f>
        <v/>
      </c>
      <c r="J108" s="165" t="str">
        <f>Moustiques!AH24</f>
        <v xml:space="preserve"> </v>
      </c>
    </row>
    <row r="109" spans="1:10" x14ac:dyDescent="0.25">
      <c r="A109" s="117">
        <v>11</v>
      </c>
      <c r="B109" s="117">
        <f>Moustiques!A25</f>
        <v>0</v>
      </c>
      <c r="C109" s="117">
        <f>Moustiques!B25</f>
        <v>0</v>
      </c>
      <c r="D109" s="117" t="str">
        <f>Moustiques!C25</f>
        <v xml:space="preserve"> </v>
      </c>
      <c r="E109" s="117" t="str">
        <f>Moustiques!D25</f>
        <v xml:space="preserve"> </v>
      </c>
      <c r="F109" s="117" t="str">
        <f>Moustiques!E25</f>
        <v xml:space="preserve"> </v>
      </c>
      <c r="G109" s="117" t="str">
        <f>Moustiques!F25</f>
        <v xml:space="preserve"> </v>
      </c>
      <c r="H109" s="117" t="s">
        <v>49</v>
      </c>
      <c r="I109" s="117" t="str">
        <f>Moustiques!AE25</f>
        <v/>
      </c>
      <c r="J109" s="165" t="str">
        <f>Moustiques!AH25</f>
        <v xml:space="preserve"> </v>
      </c>
    </row>
    <row r="110" spans="1:10" x14ac:dyDescent="0.25">
      <c r="A110" s="117">
        <v>12</v>
      </c>
      <c r="B110" s="117">
        <f>Moustiques!A26</f>
        <v>0</v>
      </c>
      <c r="C110" s="117">
        <f>Moustiques!B26</f>
        <v>0</v>
      </c>
      <c r="D110" s="117" t="str">
        <f>Moustiques!C26</f>
        <v xml:space="preserve"> </v>
      </c>
      <c r="E110" s="117" t="str">
        <f>Moustiques!D26</f>
        <v xml:space="preserve"> </v>
      </c>
      <c r="F110" s="117" t="str">
        <f>Moustiques!E26</f>
        <v xml:space="preserve"> </v>
      </c>
      <c r="G110" s="117" t="str">
        <f>Moustiques!F26</f>
        <v xml:space="preserve"> </v>
      </c>
      <c r="H110" s="117" t="s">
        <v>49</v>
      </c>
      <c r="I110" s="117" t="str">
        <f>Moustiques!AE26</f>
        <v/>
      </c>
      <c r="J110" s="165" t="str">
        <f>Moustiques!AH26</f>
        <v xml:space="preserve"> </v>
      </c>
    </row>
    <row r="111" spans="1:10" x14ac:dyDescent="0.25">
      <c r="A111" s="117">
        <v>13</v>
      </c>
      <c r="B111" s="117">
        <f>Moustiques!A27</f>
        <v>0</v>
      </c>
      <c r="C111" s="117">
        <f>Moustiques!B27</f>
        <v>0</v>
      </c>
      <c r="D111" s="117" t="str">
        <f>Moustiques!C27</f>
        <v xml:space="preserve"> </v>
      </c>
      <c r="E111" s="117" t="str">
        <f>Moustiques!D27</f>
        <v xml:space="preserve"> </v>
      </c>
      <c r="F111" s="117" t="str">
        <f>Moustiques!E27</f>
        <v xml:space="preserve"> </v>
      </c>
      <c r="G111" s="117" t="str">
        <f>Moustiques!F27</f>
        <v xml:space="preserve"> </v>
      </c>
      <c r="H111" s="117" t="s">
        <v>49</v>
      </c>
      <c r="I111" s="117" t="str">
        <f>Moustiques!AE27</f>
        <v/>
      </c>
      <c r="J111" s="165" t="str">
        <f>Moustiques!AH27</f>
        <v xml:space="preserve"> </v>
      </c>
    </row>
    <row r="112" spans="1:10" x14ac:dyDescent="0.25">
      <c r="A112" s="117">
        <v>14</v>
      </c>
      <c r="B112" s="117">
        <f>Moustiques!A28</f>
        <v>0</v>
      </c>
      <c r="C112" s="117">
        <f>Moustiques!B28</f>
        <v>0</v>
      </c>
      <c r="D112" s="117" t="str">
        <f>Moustiques!C28</f>
        <v xml:space="preserve"> </v>
      </c>
      <c r="E112" s="117" t="str">
        <f>Moustiques!D28</f>
        <v xml:space="preserve"> </v>
      </c>
      <c r="F112" s="117" t="str">
        <f>Moustiques!E28</f>
        <v xml:space="preserve"> </v>
      </c>
      <c r="G112" s="117" t="str">
        <f>Moustiques!F28</f>
        <v xml:space="preserve"> </v>
      </c>
      <c r="H112" s="117" t="s">
        <v>49</v>
      </c>
      <c r="I112" s="117" t="str">
        <f>Moustiques!AE28</f>
        <v/>
      </c>
      <c r="J112" s="165" t="str">
        <f>Moustiques!AH28</f>
        <v xml:space="preserve"> </v>
      </c>
    </row>
    <row r="113" spans="1:10" x14ac:dyDescent="0.25">
      <c r="A113" s="117">
        <v>15</v>
      </c>
      <c r="B113" s="117">
        <f>Moustiques!A29</f>
        <v>0</v>
      </c>
      <c r="C113" s="117">
        <f>Moustiques!B29</f>
        <v>0</v>
      </c>
      <c r="D113" s="117" t="str">
        <f>Moustiques!C29</f>
        <v xml:space="preserve"> </v>
      </c>
      <c r="E113" s="117" t="str">
        <f>Moustiques!D29</f>
        <v xml:space="preserve"> </v>
      </c>
      <c r="F113" s="117" t="str">
        <f>Moustiques!E29</f>
        <v xml:space="preserve"> </v>
      </c>
      <c r="G113" s="117" t="str">
        <f>Moustiques!F29</f>
        <v xml:space="preserve"> </v>
      </c>
      <c r="H113" s="117" t="s">
        <v>49</v>
      </c>
      <c r="I113" s="117" t="str">
        <f>Moustiques!AE29</f>
        <v/>
      </c>
      <c r="J113" s="165" t="str">
        <f>Moustiques!AH29</f>
        <v xml:space="preserve"> </v>
      </c>
    </row>
    <row r="114" spans="1:10" x14ac:dyDescent="0.25">
      <c r="A114" s="117">
        <v>16</v>
      </c>
      <c r="B114" s="117">
        <f>Moustiques!A30</f>
        <v>0</v>
      </c>
      <c r="C114" s="117">
        <f>Moustiques!B30</f>
        <v>0</v>
      </c>
      <c r="D114" s="117" t="str">
        <f>Moustiques!C30</f>
        <v xml:space="preserve"> </v>
      </c>
      <c r="E114" s="117" t="str">
        <f>Moustiques!D30</f>
        <v xml:space="preserve"> </v>
      </c>
      <c r="F114" s="117" t="str">
        <f>Moustiques!E30</f>
        <v xml:space="preserve"> </v>
      </c>
      <c r="G114" s="117" t="str">
        <f>Moustiques!F30</f>
        <v xml:space="preserve"> </v>
      </c>
      <c r="H114" s="117" t="s">
        <v>49</v>
      </c>
      <c r="I114" s="117" t="str">
        <f>Moustiques!AE30</f>
        <v/>
      </c>
      <c r="J114" s="165" t="str">
        <f>Moustiques!AH30</f>
        <v xml:space="preserve"> </v>
      </c>
    </row>
    <row r="115" spans="1:10" x14ac:dyDescent="0.25">
      <c r="A115" s="117">
        <v>17</v>
      </c>
      <c r="B115" s="117">
        <f>Moustiques!A31</f>
        <v>0</v>
      </c>
      <c r="C115" s="117">
        <f>Moustiques!B31</f>
        <v>0</v>
      </c>
      <c r="D115" s="117" t="str">
        <f>Moustiques!C31</f>
        <v xml:space="preserve"> </v>
      </c>
      <c r="E115" s="117" t="str">
        <f>Moustiques!D31</f>
        <v xml:space="preserve"> </v>
      </c>
      <c r="F115" s="117" t="str">
        <f>Moustiques!E31</f>
        <v xml:space="preserve"> </v>
      </c>
      <c r="G115" s="117" t="str">
        <f>Moustiques!F31</f>
        <v xml:space="preserve"> </v>
      </c>
      <c r="H115" s="117" t="s">
        <v>49</v>
      </c>
      <c r="I115" s="117" t="str">
        <f>Moustiques!AE31</f>
        <v/>
      </c>
      <c r="J115" s="165" t="str">
        <f>Moustiques!AH31</f>
        <v xml:space="preserve"> </v>
      </c>
    </row>
    <row r="116" spans="1:10" x14ac:dyDescent="0.25">
      <c r="A116" s="117">
        <v>18</v>
      </c>
      <c r="B116" s="117">
        <f>Moustiques!A32</f>
        <v>0</v>
      </c>
      <c r="C116" s="117">
        <f>Moustiques!B32</f>
        <v>0</v>
      </c>
      <c r="D116" s="117" t="str">
        <f>Moustiques!C32</f>
        <v xml:space="preserve"> </v>
      </c>
      <c r="E116" s="117" t="str">
        <f>Moustiques!D32</f>
        <v xml:space="preserve"> </v>
      </c>
      <c r="F116" s="117" t="str">
        <f>Moustiques!E32</f>
        <v xml:space="preserve"> </v>
      </c>
      <c r="G116" s="117" t="str">
        <f>Moustiques!F32</f>
        <v xml:space="preserve"> </v>
      </c>
      <c r="H116" s="117" t="s">
        <v>49</v>
      </c>
      <c r="I116" s="117" t="str">
        <f>Moustiques!AE32</f>
        <v/>
      </c>
      <c r="J116" s="165" t="str">
        <f>Moustiques!AH32</f>
        <v xml:space="preserve"> </v>
      </c>
    </row>
    <row r="117" spans="1:10" x14ac:dyDescent="0.25">
      <c r="A117" s="117">
        <v>19</v>
      </c>
      <c r="B117" s="117">
        <f>Moustiques!A33</f>
        <v>0</v>
      </c>
      <c r="C117" s="117">
        <f>Moustiques!B33</f>
        <v>0</v>
      </c>
      <c r="D117" s="117" t="str">
        <f>Moustiques!C33</f>
        <v xml:space="preserve"> </v>
      </c>
      <c r="E117" s="117" t="str">
        <f>Moustiques!D33</f>
        <v xml:space="preserve"> </v>
      </c>
      <c r="F117" s="117" t="str">
        <f>Moustiques!E33</f>
        <v xml:space="preserve"> </v>
      </c>
      <c r="G117" s="117" t="str">
        <f>Moustiques!F33</f>
        <v xml:space="preserve"> </v>
      </c>
      <c r="H117" s="117" t="s">
        <v>49</v>
      </c>
      <c r="I117" s="117" t="str">
        <f>Moustiques!AE33</f>
        <v/>
      </c>
      <c r="J117" s="165" t="str">
        <f>Moustiques!AH33</f>
        <v xml:space="preserve"> </v>
      </c>
    </row>
    <row r="118" spans="1:10" x14ac:dyDescent="0.25">
      <c r="A118" s="117">
        <v>20</v>
      </c>
      <c r="B118" s="117">
        <f>Moustiques!A34</f>
        <v>0</v>
      </c>
      <c r="C118" s="117">
        <f>Moustiques!B34</f>
        <v>0</v>
      </c>
      <c r="D118" s="117" t="str">
        <f>Moustiques!C34</f>
        <v xml:space="preserve"> </v>
      </c>
      <c r="E118" s="117" t="str">
        <f>Moustiques!D34</f>
        <v xml:space="preserve"> </v>
      </c>
      <c r="F118" s="117" t="str">
        <f>Moustiques!E34</f>
        <v xml:space="preserve"> </v>
      </c>
      <c r="G118" s="117" t="str">
        <f>Moustiques!F34</f>
        <v xml:space="preserve"> </v>
      </c>
      <c r="H118" s="117" t="s">
        <v>49</v>
      </c>
      <c r="I118" s="117" t="str">
        <f>Moustiques!AE34</f>
        <v/>
      </c>
      <c r="J118" s="165" t="str">
        <f>Moustiques!AH34</f>
        <v xml:space="preserve"> </v>
      </c>
    </row>
    <row r="119" spans="1:10" x14ac:dyDescent="0.25">
      <c r="A119" s="117">
        <v>21</v>
      </c>
      <c r="B119" s="117">
        <f>Moustiques!A35</f>
        <v>0</v>
      </c>
      <c r="C119" s="117">
        <f>Moustiques!B35</f>
        <v>0</v>
      </c>
      <c r="D119" s="117" t="str">
        <f>Moustiques!C35</f>
        <v xml:space="preserve"> </v>
      </c>
      <c r="E119" s="117" t="str">
        <f>Moustiques!D35</f>
        <v xml:space="preserve"> </v>
      </c>
      <c r="F119" s="117" t="str">
        <f>Moustiques!E35</f>
        <v xml:space="preserve"> </v>
      </c>
      <c r="G119" s="117" t="str">
        <f>Moustiques!F35</f>
        <v xml:space="preserve"> </v>
      </c>
      <c r="H119" s="117" t="s">
        <v>49</v>
      </c>
      <c r="I119" s="117" t="str">
        <f>Moustiques!AE35</f>
        <v/>
      </c>
      <c r="J119" s="165" t="str">
        <f>Moustiques!AH35</f>
        <v xml:space="preserve"> </v>
      </c>
    </row>
    <row r="120" spans="1:10" x14ac:dyDescent="0.25">
      <c r="A120" s="117">
        <v>22</v>
      </c>
      <c r="B120" s="117">
        <f>Moustiques!A36</f>
        <v>0</v>
      </c>
      <c r="C120" s="117">
        <f>Moustiques!B36</f>
        <v>0</v>
      </c>
      <c r="D120" s="117" t="str">
        <f>Moustiques!C36</f>
        <v xml:space="preserve"> </v>
      </c>
      <c r="E120" s="117" t="str">
        <f>Moustiques!D36</f>
        <v xml:space="preserve"> </v>
      </c>
      <c r="F120" s="117" t="str">
        <f>Moustiques!E36</f>
        <v xml:space="preserve"> </v>
      </c>
      <c r="G120" s="117" t="str">
        <f>Moustiques!F36</f>
        <v xml:space="preserve"> </v>
      </c>
      <c r="H120" s="117" t="s">
        <v>49</v>
      </c>
      <c r="I120" s="117" t="str">
        <f>Moustiques!AE36</f>
        <v/>
      </c>
      <c r="J120" s="165" t="str">
        <f>Moustiques!AH36</f>
        <v xml:space="preserve"> </v>
      </c>
    </row>
    <row r="121" spans="1:10" x14ac:dyDescent="0.25">
      <c r="A121" s="117">
        <v>23</v>
      </c>
      <c r="B121" s="117">
        <f>Moustiques!A37</f>
        <v>0</v>
      </c>
      <c r="C121" s="117">
        <f>Moustiques!B37</f>
        <v>0</v>
      </c>
      <c r="D121" s="117" t="str">
        <f>Moustiques!C37</f>
        <v xml:space="preserve"> </v>
      </c>
      <c r="E121" s="117" t="str">
        <f>Moustiques!D37</f>
        <v xml:space="preserve"> </v>
      </c>
      <c r="F121" s="117" t="str">
        <f>Moustiques!E37</f>
        <v xml:space="preserve"> </v>
      </c>
      <c r="G121" s="117" t="str">
        <f>Moustiques!F37</f>
        <v xml:space="preserve"> </v>
      </c>
      <c r="H121" s="117" t="s">
        <v>49</v>
      </c>
      <c r="I121" s="117" t="str">
        <f>Moustiques!AE37</f>
        <v/>
      </c>
      <c r="J121" s="165" t="str">
        <f>Moustiques!AH37</f>
        <v xml:space="preserve"> </v>
      </c>
    </row>
    <row r="122" spans="1:10" x14ac:dyDescent="0.25">
      <c r="A122" s="117">
        <v>24</v>
      </c>
      <c r="B122" s="117">
        <f>Moustiques!A38</f>
        <v>0</v>
      </c>
      <c r="C122" s="117">
        <f>Moustiques!B38</f>
        <v>0</v>
      </c>
      <c r="D122" s="117" t="str">
        <f>Moustiques!C38</f>
        <v xml:space="preserve"> </v>
      </c>
      <c r="E122" s="117" t="str">
        <f>Moustiques!D38</f>
        <v xml:space="preserve"> </v>
      </c>
      <c r="F122" s="117" t="str">
        <f>Moustiques!E38</f>
        <v xml:space="preserve"> </v>
      </c>
      <c r="G122" s="117" t="str">
        <f>Moustiques!F38</f>
        <v xml:space="preserve"> </v>
      </c>
      <c r="H122" s="117" t="s">
        <v>49</v>
      </c>
      <c r="I122" s="117" t="str">
        <f>Moustiques!AE38</f>
        <v/>
      </c>
      <c r="J122" s="165" t="str">
        <f>Moustiques!AH38</f>
        <v xml:space="preserve"> </v>
      </c>
    </row>
    <row r="123" spans="1:10" x14ac:dyDescent="0.25">
      <c r="A123" s="117">
        <v>25</v>
      </c>
      <c r="B123" s="117">
        <f>Moustiques!A39</f>
        <v>0</v>
      </c>
      <c r="C123" s="117">
        <f>Moustiques!B39</f>
        <v>0</v>
      </c>
      <c r="D123" s="117" t="str">
        <f>Moustiques!C39</f>
        <v xml:space="preserve"> </v>
      </c>
      <c r="E123" s="117" t="str">
        <f>Moustiques!D39</f>
        <v xml:space="preserve"> </v>
      </c>
      <c r="F123" s="117" t="str">
        <f>Moustiques!E39</f>
        <v xml:space="preserve"> </v>
      </c>
      <c r="G123" s="117" t="str">
        <f>Moustiques!F39</f>
        <v xml:space="preserve"> </v>
      </c>
      <c r="H123" s="117" t="s">
        <v>49</v>
      </c>
      <c r="I123" s="117" t="str">
        <f>Moustiques!AE39</f>
        <v/>
      </c>
      <c r="J123" s="165" t="str">
        <f>Moustiques!AH39</f>
        <v xml:space="preserve"> </v>
      </c>
    </row>
    <row r="124" spans="1:10" x14ac:dyDescent="0.25">
      <c r="A124" s="117">
        <v>26</v>
      </c>
      <c r="B124" s="117">
        <f>Moustiques!A40</f>
        <v>0</v>
      </c>
      <c r="C124" s="117">
        <f>Moustiques!B40</f>
        <v>0</v>
      </c>
      <c r="D124" s="117" t="str">
        <f>Moustiques!C40</f>
        <v xml:space="preserve"> </v>
      </c>
      <c r="E124" s="117" t="str">
        <f>Moustiques!D40</f>
        <v xml:space="preserve"> </v>
      </c>
      <c r="F124" s="117" t="str">
        <f>Moustiques!E40</f>
        <v xml:space="preserve"> </v>
      </c>
      <c r="G124" s="117" t="str">
        <f>Moustiques!F40</f>
        <v xml:space="preserve"> </v>
      </c>
      <c r="H124" s="117" t="s">
        <v>49</v>
      </c>
      <c r="I124" s="117" t="str">
        <f>Moustiques!AE40</f>
        <v/>
      </c>
      <c r="J124" s="165" t="str">
        <f>Moustiques!AH40</f>
        <v xml:space="preserve"> </v>
      </c>
    </row>
    <row r="125" spans="1:10" x14ac:dyDescent="0.25">
      <c r="A125" s="117">
        <v>27</v>
      </c>
      <c r="B125" s="117">
        <f>Moustiques!A41</f>
        <v>0</v>
      </c>
      <c r="C125" s="117">
        <f>Moustiques!B41</f>
        <v>0</v>
      </c>
      <c r="D125" s="117" t="str">
        <f>Moustiques!C41</f>
        <v xml:space="preserve"> </v>
      </c>
      <c r="E125" s="117" t="str">
        <f>Moustiques!D41</f>
        <v xml:space="preserve"> </v>
      </c>
      <c r="F125" s="117" t="str">
        <f>Moustiques!E41</f>
        <v xml:space="preserve"> </v>
      </c>
      <c r="G125" s="117" t="str">
        <f>Moustiques!F41</f>
        <v xml:space="preserve"> </v>
      </c>
      <c r="H125" s="117" t="s">
        <v>49</v>
      </c>
      <c r="I125" s="117" t="str">
        <f>Moustiques!AE41</f>
        <v/>
      </c>
      <c r="J125" s="165" t="str">
        <f>Moustiques!AH41</f>
        <v xml:space="preserve"> </v>
      </c>
    </row>
    <row r="126" spans="1:10" x14ac:dyDescent="0.25">
      <c r="A126" s="117">
        <v>28</v>
      </c>
      <c r="B126" s="117">
        <f>Moustiques!A42</f>
        <v>0</v>
      </c>
      <c r="C126" s="117">
        <f>Moustiques!B42</f>
        <v>0</v>
      </c>
      <c r="D126" s="117" t="str">
        <f>Moustiques!C42</f>
        <v xml:space="preserve"> </v>
      </c>
      <c r="E126" s="117" t="str">
        <f>Moustiques!D42</f>
        <v xml:space="preserve"> </v>
      </c>
      <c r="F126" s="117" t="str">
        <f>Moustiques!E42</f>
        <v xml:space="preserve"> </v>
      </c>
      <c r="G126" s="117" t="str">
        <f>Moustiques!F42</f>
        <v xml:space="preserve"> </v>
      </c>
      <c r="H126" s="117" t="s">
        <v>49</v>
      </c>
      <c r="I126" s="117" t="str">
        <f>Moustiques!AE42</f>
        <v/>
      </c>
      <c r="J126" s="165" t="str">
        <f>Moustiques!AH42</f>
        <v xml:space="preserve"> </v>
      </c>
    </row>
    <row r="127" spans="1:10" x14ac:dyDescent="0.25">
      <c r="A127" s="117">
        <v>29</v>
      </c>
      <c r="B127" s="117">
        <f>Moustiques!A43</f>
        <v>0</v>
      </c>
      <c r="C127" s="117">
        <f>Moustiques!B43</f>
        <v>0</v>
      </c>
      <c r="D127" s="117" t="str">
        <f>Moustiques!C43</f>
        <v xml:space="preserve"> </v>
      </c>
      <c r="E127" s="117" t="str">
        <f>Moustiques!D43</f>
        <v xml:space="preserve"> </v>
      </c>
      <c r="F127" s="117" t="str">
        <f>Moustiques!E43</f>
        <v xml:space="preserve"> </v>
      </c>
      <c r="G127" s="117" t="str">
        <f>Moustiques!F43</f>
        <v xml:space="preserve"> </v>
      </c>
      <c r="H127" s="117" t="s">
        <v>49</v>
      </c>
      <c r="I127" s="117" t="str">
        <f>Moustiques!AE43</f>
        <v/>
      </c>
      <c r="J127" s="165" t="str">
        <f>Moustiques!AH43</f>
        <v xml:space="preserve"> </v>
      </c>
    </row>
    <row r="128" spans="1:10" ht="15.75" thickBot="1" x14ac:dyDescent="0.3">
      <c r="A128" s="164">
        <v>30</v>
      </c>
      <c r="B128" s="164">
        <f>Moustiques!A44</f>
        <v>0</v>
      </c>
      <c r="C128" s="164">
        <f>Moustiques!B44</f>
        <v>0</v>
      </c>
      <c r="D128" s="164" t="str">
        <f>Moustiques!C44</f>
        <v xml:space="preserve"> </v>
      </c>
      <c r="E128" s="164" t="str">
        <f>Moustiques!D44</f>
        <v xml:space="preserve"> </v>
      </c>
      <c r="F128" s="164" t="str">
        <f>Moustiques!E44</f>
        <v xml:space="preserve"> </v>
      </c>
      <c r="G128" s="164" t="str">
        <f>Moustiques!F44</f>
        <v xml:space="preserve"> </v>
      </c>
      <c r="H128" s="164" t="s">
        <v>49</v>
      </c>
      <c r="I128" s="164" t="str">
        <f>Moustiques!AE44</f>
        <v/>
      </c>
      <c r="J128" s="166" t="str">
        <f>Moustiques!AH44</f>
        <v xml:space="preserve"> </v>
      </c>
    </row>
    <row r="129" ht="15.75" thickTop="1" x14ac:dyDescent="0.25"/>
  </sheetData>
  <autoFilter ref="A8:G8"/>
  <mergeCells count="10">
    <mergeCell ref="I2:I8"/>
    <mergeCell ref="J2:J8"/>
    <mergeCell ref="H2:H8"/>
    <mergeCell ref="A2:A8"/>
    <mergeCell ref="B2:B8"/>
    <mergeCell ref="C2:C8"/>
    <mergeCell ref="D2:D8"/>
    <mergeCell ref="E2:E8"/>
    <mergeCell ref="F2:F8"/>
    <mergeCell ref="G2:G8"/>
  </mergeCells>
  <conditionalFormatting sqref="G9:G38">
    <cfRule type="cellIs" dxfId="3" priority="4" operator="notEqual">
      <formula>$H$9</formula>
    </cfRule>
  </conditionalFormatting>
  <conditionalFormatting sqref="G39:G68">
    <cfRule type="cellIs" dxfId="2" priority="3" operator="notEqual">
      <formula>$H$39</formula>
    </cfRule>
  </conditionalFormatting>
  <conditionalFormatting sqref="G69:G98">
    <cfRule type="cellIs" dxfId="1" priority="2" operator="notEqual">
      <formula>$H$69</formula>
    </cfRule>
  </conditionalFormatting>
  <conditionalFormatting sqref="G99:G128">
    <cfRule type="cellIs" dxfId="0" priority="1" operator="notEqual">
      <formula>$H$99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F22" sqref="F22"/>
    </sheetView>
  </sheetViews>
  <sheetFormatPr baseColWidth="10" defaultRowHeight="15" x14ac:dyDescent="0.25"/>
  <cols>
    <col min="1" max="1" width="21" bestFit="1" customWidth="1"/>
    <col min="2" max="2" width="16.140625" customWidth="1"/>
    <col min="3" max="3" width="15.7109375" customWidth="1"/>
    <col min="4" max="4" width="12.7109375" customWidth="1"/>
    <col min="5" max="5" width="16" customWidth="1"/>
    <col min="6" max="6" width="12.7109375" customWidth="1"/>
    <col min="7" max="7" width="12.5703125" bestFit="1" customWidth="1"/>
  </cols>
  <sheetData>
    <row r="1" spans="1:13" ht="15.75" thickBot="1" x14ac:dyDescent="0.3">
      <c r="A1" s="176" t="s">
        <v>81</v>
      </c>
      <c r="B1" s="176" t="s">
        <v>56</v>
      </c>
      <c r="C1" s="176" t="s">
        <v>54</v>
      </c>
      <c r="D1" s="176" t="s">
        <v>53</v>
      </c>
      <c r="E1" s="176" t="s">
        <v>55</v>
      </c>
      <c r="F1" s="176" t="s">
        <v>82</v>
      </c>
      <c r="H1" s="168" t="s">
        <v>91</v>
      </c>
      <c r="I1" s="175" t="s">
        <v>56</v>
      </c>
      <c r="J1" s="175" t="s">
        <v>54</v>
      </c>
      <c r="K1" s="175" t="s">
        <v>53</v>
      </c>
      <c r="L1" s="175" t="s">
        <v>55</v>
      </c>
      <c r="M1" s="175" t="s">
        <v>82</v>
      </c>
    </row>
    <row r="2" spans="1:13" x14ac:dyDescent="0.25">
      <c r="A2" t="s">
        <v>30</v>
      </c>
      <c r="B2" s="167"/>
      <c r="C2" s="167">
        <v>1</v>
      </c>
      <c r="D2" s="167">
        <v>4</v>
      </c>
      <c r="E2" s="167">
        <v>2</v>
      </c>
      <c r="F2" s="167">
        <v>7</v>
      </c>
      <c r="H2" s="177" t="s">
        <v>132</v>
      </c>
      <c r="I2" s="170">
        <v>1</v>
      </c>
      <c r="J2" s="170">
        <v>2</v>
      </c>
      <c r="K2" s="170">
        <v>2</v>
      </c>
      <c r="L2" s="170">
        <v>10</v>
      </c>
      <c r="M2" s="170">
        <v>15</v>
      </c>
    </row>
    <row r="3" spans="1:13" x14ac:dyDescent="0.25">
      <c r="A3" t="s">
        <v>33</v>
      </c>
      <c r="B3" s="167"/>
      <c r="C3" s="167"/>
      <c r="D3" s="167">
        <v>1</v>
      </c>
      <c r="E3" s="167">
        <v>5</v>
      </c>
      <c r="F3" s="167">
        <v>6</v>
      </c>
      <c r="H3" s="169" t="s">
        <v>92</v>
      </c>
      <c r="I3" s="170">
        <v>1</v>
      </c>
      <c r="J3" s="170">
        <v>6</v>
      </c>
      <c r="K3" s="170">
        <v>5</v>
      </c>
      <c r="L3" s="170">
        <v>6</v>
      </c>
      <c r="M3" s="170">
        <v>18</v>
      </c>
    </row>
    <row r="4" spans="1:13" x14ac:dyDescent="0.25">
      <c r="A4" t="s">
        <v>36</v>
      </c>
      <c r="B4" s="167"/>
      <c r="C4" s="167">
        <v>2</v>
      </c>
      <c r="D4" s="167"/>
      <c r="E4" s="167"/>
      <c r="F4" s="167">
        <v>2</v>
      </c>
      <c r="H4" s="171" t="s">
        <v>93</v>
      </c>
      <c r="I4" s="172">
        <v>3</v>
      </c>
      <c r="J4" s="172">
        <v>8</v>
      </c>
      <c r="K4" s="172">
        <v>5</v>
      </c>
      <c r="L4" s="172">
        <v>10</v>
      </c>
      <c r="M4" s="172">
        <v>26</v>
      </c>
    </row>
    <row r="5" spans="1:13" x14ac:dyDescent="0.25">
      <c r="A5" t="s">
        <v>90</v>
      </c>
      <c r="B5" s="167"/>
      <c r="C5" s="167"/>
      <c r="D5" s="167">
        <v>1</v>
      </c>
      <c r="E5" s="167"/>
      <c r="F5" s="167">
        <v>1</v>
      </c>
      <c r="H5" s="169" t="s">
        <v>94</v>
      </c>
      <c r="I5" s="170">
        <v>1</v>
      </c>
      <c r="J5" s="170">
        <v>3</v>
      </c>
      <c r="K5" s="170">
        <v>7</v>
      </c>
      <c r="L5" s="170">
        <v>2</v>
      </c>
      <c r="M5" s="170">
        <v>14</v>
      </c>
    </row>
    <row r="6" spans="1:13" x14ac:dyDescent="0.25">
      <c r="A6" t="s">
        <v>42</v>
      </c>
      <c r="B6" s="167"/>
      <c r="C6" s="167"/>
      <c r="D6" s="167">
        <v>1</v>
      </c>
      <c r="E6" s="167">
        <v>3</v>
      </c>
      <c r="F6" s="167">
        <v>4</v>
      </c>
      <c r="H6" s="171" t="s">
        <v>95</v>
      </c>
      <c r="I6" s="172"/>
      <c r="J6" s="172"/>
      <c r="K6" s="172"/>
      <c r="L6" s="172"/>
      <c r="M6" s="172"/>
    </row>
    <row r="7" spans="1:13" x14ac:dyDescent="0.25">
      <c r="A7" t="s">
        <v>83</v>
      </c>
      <c r="B7" s="167"/>
      <c r="C7" s="167">
        <v>2</v>
      </c>
      <c r="D7" s="167">
        <v>1</v>
      </c>
      <c r="E7" s="167">
        <v>1</v>
      </c>
      <c r="F7" s="167">
        <v>4</v>
      </c>
      <c r="H7" s="169" t="s">
        <v>96</v>
      </c>
      <c r="I7" s="170"/>
      <c r="J7" s="170"/>
      <c r="K7" s="170"/>
      <c r="L7" s="170"/>
      <c r="M7" s="170"/>
    </row>
    <row r="8" spans="1:13" x14ac:dyDescent="0.25">
      <c r="A8" t="s">
        <v>31</v>
      </c>
      <c r="B8" s="167">
        <v>4</v>
      </c>
      <c r="C8" s="167">
        <v>1</v>
      </c>
      <c r="D8" s="167">
        <v>3</v>
      </c>
      <c r="E8" s="167">
        <v>4</v>
      </c>
      <c r="F8" s="167">
        <v>12</v>
      </c>
      <c r="H8" s="171" t="s">
        <v>97</v>
      </c>
      <c r="I8" s="172"/>
      <c r="J8" s="172"/>
      <c r="K8" s="172"/>
      <c r="L8" s="172"/>
      <c r="M8" s="172"/>
    </row>
    <row r="9" spans="1:13" x14ac:dyDescent="0.25">
      <c r="A9" t="s">
        <v>84</v>
      </c>
      <c r="B9" s="167">
        <v>1</v>
      </c>
      <c r="C9" s="167">
        <v>3</v>
      </c>
      <c r="D9" s="167"/>
      <c r="E9" s="167">
        <v>1</v>
      </c>
      <c r="F9" s="167">
        <v>5</v>
      </c>
      <c r="H9" s="169" t="s">
        <v>98</v>
      </c>
      <c r="I9" s="170"/>
      <c r="J9" s="170"/>
      <c r="K9" s="170"/>
      <c r="L9" s="170"/>
      <c r="M9" s="170"/>
    </row>
    <row r="10" spans="1:13" x14ac:dyDescent="0.25">
      <c r="A10" t="s">
        <v>85</v>
      </c>
      <c r="B10" s="167"/>
      <c r="C10" s="167"/>
      <c r="D10" s="167">
        <v>1</v>
      </c>
      <c r="E10" s="167"/>
      <c r="F10" s="167">
        <v>1</v>
      </c>
      <c r="H10" s="171" t="s">
        <v>99</v>
      </c>
      <c r="I10" s="172"/>
      <c r="J10" s="172"/>
      <c r="K10" s="172"/>
      <c r="L10" s="172"/>
      <c r="M10" s="172"/>
    </row>
    <row r="11" spans="1:13" x14ac:dyDescent="0.25">
      <c r="A11" t="s">
        <v>89</v>
      </c>
      <c r="B11" s="167"/>
      <c r="C11" s="167"/>
      <c r="D11" s="167"/>
      <c r="E11" s="167"/>
      <c r="F11" s="167"/>
      <c r="H11" s="169" t="s">
        <v>100</v>
      </c>
      <c r="I11" s="170"/>
      <c r="J11" s="170"/>
      <c r="K11" s="170"/>
      <c r="L11" s="170"/>
      <c r="M11" s="170"/>
    </row>
    <row r="12" spans="1:13" x14ac:dyDescent="0.25">
      <c r="A12" t="s">
        <v>34</v>
      </c>
      <c r="B12" s="167">
        <v>1</v>
      </c>
      <c r="C12" s="167">
        <v>1</v>
      </c>
      <c r="D12" s="167">
        <v>1</v>
      </c>
      <c r="E12" s="167">
        <v>2</v>
      </c>
      <c r="F12" s="167">
        <v>5</v>
      </c>
      <c r="H12" s="171" t="s">
        <v>101</v>
      </c>
      <c r="I12" s="172"/>
      <c r="J12" s="172"/>
      <c r="K12" s="172"/>
      <c r="L12" s="172"/>
      <c r="M12" s="172"/>
    </row>
    <row r="13" spans="1:13" x14ac:dyDescent="0.25">
      <c r="A13" t="s">
        <v>86</v>
      </c>
      <c r="B13" s="167"/>
      <c r="C13" s="167"/>
      <c r="D13" s="167"/>
      <c r="E13" s="167"/>
      <c r="F13" s="167"/>
      <c r="H13" s="171">
        <v>2019</v>
      </c>
      <c r="I13" s="172">
        <v>5</v>
      </c>
      <c r="J13" s="172">
        <v>19</v>
      </c>
      <c r="K13" s="172">
        <v>19</v>
      </c>
      <c r="L13" s="172">
        <v>28</v>
      </c>
      <c r="M13" s="172">
        <v>73</v>
      </c>
    </row>
    <row r="14" spans="1:13" x14ac:dyDescent="0.25">
      <c r="A14" t="s">
        <v>28</v>
      </c>
      <c r="B14" s="167">
        <v>1</v>
      </c>
      <c r="C14" s="167">
        <v>2</v>
      </c>
      <c r="D14" s="167">
        <v>2</v>
      </c>
      <c r="E14" s="167">
        <v>3</v>
      </c>
      <c r="F14" s="167">
        <v>8</v>
      </c>
      <c r="H14" s="169">
        <v>2018</v>
      </c>
      <c r="I14" s="170">
        <v>16</v>
      </c>
      <c r="J14" s="170">
        <v>34</v>
      </c>
      <c r="K14" s="170">
        <v>30</v>
      </c>
      <c r="L14" s="170">
        <v>47</v>
      </c>
      <c r="M14" s="170">
        <v>127</v>
      </c>
    </row>
    <row r="15" spans="1:13" x14ac:dyDescent="0.25">
      <c r="A15" t="s">
        <v>87</v>
      </c>
      <c r="B15" s="167"/>
      <c r="C15" s="167">
        <v>1</v>
      </c>
      <c r="D15" s="167"/>
      <c r="E15" s="167"/>
      <c r="F15" s="167">
        <v>1</v>
      </c>
      <c r="H15" s="173">
        <v>2017</v>
      </c>
      <c r="I15" s="174">
        <v>25</v>
      </c>
      <c r="J15" s="174">
        <v>36</v>
      </c>
      <c r="K15" s="174">
        <v>42</v>
      </c>
      <c r="L15" s="174">
        <v>32</v>
      </c>
      <c r="M15" s="174">
        <v>135</v>
      </c>
    </row>
    <row r="16" spans="1:13" x14ac:dyDescent="0.25">
      <c r="A16" t="s">
        <v>29</v>
      </c>
      <c r="B16" s="167"/>
      <c r="C16" s="167">
        <v>2</v>
      </c>
      <c r="D16" s="167">
        <v>1</v>
      </c>
      <c r="E16" s="167">
        <v>3</v>
      </c>
      <c r="F16" s="167">
        <v>6</v>
      </c>
    </row>
    <row r="17" spans="1:6" x14ac:dyDescent="0.25">
      <c r="A17" t="s">
        <v>88</v>
      </c>
      <c r="B17" s="167"/>
      <c r="C17" s="167">
        <v>1</v>
      </c>
      <c r="D17" s="167"/>
      <c r="E17" s="167"/>
      <c r="F17" s="167">
        <v>1</v>
      </c>
    </row>
    <row r="18" spans="1:6" x14ac:dyDescent="0.25">
      <c r="A18" t="s">
        <v>32</v>
      </c>
      <c r="B18" s="167"/>
      <c r="C18" s="167"/>
      <c r="D18" s="167"/>
      <c r="E18" s="167">
        <v>1</v>
      </c>
      <c r="F18" s="167">
        <v>1</v>
      </c>
    </row>
    <row r="19" spans="1:6" x14ac:dyDescent="0.25">
      <c r="A19" t="s">
        <v>35</v>
      </c>
      <c r="B19" s="167"/>
      <c r="C19" s="167">
        <v>3</v>
      </c>
      <c r="D19" s="167">
        <v>4</v>
      </c>
      <c r="E19" s="167">
        <v>3</v>
      </c>
      <c r="F19" s="167">
        <v>10</v>
      </c>
    </row>
    <row r="20" spans="1:6" x14ac:dyDescent="0.25">
      <c r="B20" s="167"/>
      <c r="C20" s="167"/>
      <c r="D20" s="167"/>
      <c r="E20" s="167"/>
      <c r="F20" s="167"/>
    </row>
    <row r="21" spans="1:6" x14ac:dyDescent="0.25">
      <c r="B21" s="167"/>
      <c r="C21" s="167"/>
      <c r="D21" s="167"/>
      <c r="E21" s="167"/>
      <c r="F21" s="167"/>
    </row>
    <row r="22" spans="1:6" x14ac:dyDescent="0.25">
      <c r="A22" t="s">
        <v>82</v>
      </c>
      <c r="B22" s="167">
        <v>7</v>
      </c>
      <c r="C22" s="167">
        <v>19</v>
      </c>
      <c r="D22" s="167">
        <v>20</v>
      </c>
      <c r="E22" s="167">
        <v>28</v>
      </c>
      <c r="F22" s="167">
        <v>74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B7" sqref="B7"/>
    </sheetView>
  </sheetViews>
  <sheetFormatPr baseColWidth="10" defaultRowHeight="15" x14ac:dyDescent="0.25"/>
  <cols>
    <col min="1" max="1" width="22.85546875" customWidth="1"/>
    <col min="2" max="2" width="34.7109375" style="117" customWidth="1"/>
  </cols>
  <sheetData>
    <row r="1" spans="1:2" x14ac:dyDescent="0.25">
      <c r="A1" s="98"/>
      <c r="B1" s="99"/>
    </row>
    <row r="2" spans="1:2" x14ac:dyDescent="0.25">
      <c r="A2" s="1" t="s">
        <v>38</v>
      </c>
      <c r="B2" s="100" t="s">
        <v>222</v>
      </c>
    </row>
    <row r="3" spans="1:2" x14ac:dyDescent="0.25">
      <c r="A3" s="1"/>
      <c r="B3" s="99"/>
    </row>
    <row r="4" spans="1:2" x14ac:dyDescent="0.25">
      <c r="A4" s="1" t="s">
        <v>39</v>
      </c>
      <c r="B4" s="100" t="s">
        <v>224</v>
      </c>
    </row>
    <row r="5" spans="1:2" x14ac:dyDescent="0.25">
      <c r="A5" s="1"/>
      <c r="B5" s="99"/>
    </row>
    <row r="6" spans="1:2" x14ac:dyDescent="0.25">
      <c r="A6" s="1" t="s">
        <v>40</v>
      </c>
      <c r="B6" s="100" t="s">
        <v>223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I48"/>
  <sheetViews>
    <sheetView tabSelected="1" zoomScale="80" zoomScaleNormal="80" workbookViewId="0">
      <pane xSplit="5" ySplit="14" topLeftCell="N15" activePane="bottomRight" state="frozen"/>
      <selection pane="topRight" activeCell="F1" sqref="F1"/>
      <selection pane="bottomLeft" activeCell="A8" sqref="A8"/>
      <selection pane="bottomRight" activeCell="AA22" sqref="AA22"/>
    </sheetView>
  </sheetViews>
  <sheetFormatPr baseColWidth="10" defaultRowHeight="14.25" outlineLevelCol="1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11.85546875" style="1" hidden="1" customWidth="1"/>
    <col min="7" max="7" width="1.7109375" style="1" customWidth="1"/>
    <col min="8" max="8" width="10.28515625" style="1" customWidth="1" outlineLevel="1"/>
    <col min="9" max="9" width="12.7109375" style="1" customWidth="1" outlineLevel="1"/>
    <col min="10" max="11" width="12.7109375" style="2" customWidth="1" outlineLevel="1"/>
    <col min="12" max="12" width="17.140625" style="1" customWidth="1" outlineLevel="1"/>
    <col min="13" max="13" width="10.7109375" style="1" customWidth="1" outlineLevel="1"/>
    <col min="14" max="14" width="1.7109375" style="1" customWidth="1"/>
    <col min="15" max="15" width="1.5703125" style="1" customWidth="1"/>
    <col min="16" max="16" width="12.7109375" style="1" customWidth="1" outlineLevel="1"/>
    <col min="17" max="18" width="12.7109375" style="2" customWidth="1" outlineLevel="1"/>
    <col min="19" max="19" width="13" style="1" customWidth="1" outlineLevel="1"/>
    <col min="20" max="20" width="1.7109375" style="2" customWidth="1"/>
    <col min="21" max="21" width="1.7109375" style="1" customWidth="1"/>
    <col min="22" max="23" width="12.7109375" style="1" customWidth="1" outlineLevel="1"/>
    <col min="24" max="24" width="10.7109375" style="1" customWidth="1" outlineLevel="1"/>
    <col min="25" max="26" width="1.7109375" style="1" customWidth="1"/>
    <col min="27" max="27" width="11.85546875" style="1" customWidth="1" outlineLevel="1"/>
    <col min="28" max="28" width="1.5703125" style="1" customWidth="1"/>
    <col min="29" max="29" width="1.7109375" style="2" customWidth="1"/>
    <col min="30" max="30" width="15" style="2" hidden="1" customWidth="1" outlineLevel="1"/>
    <col min="31" max="31" width="13.85546875" style="2" customWidth="1" collapsed="1"/>
    <col min="32" max="33" width="0" style="1" hidden="1" customWidth="1"/>
    <col min="34" max="34" width="11.42578125" style="1" customWidth="1" outlineLevel="1"/>
    <col min="35" max="35" width="1.7109375" style="1" customWidth="1"/>
    <col min="36" max="16384" width="11.42578125" style="1"/>
  </cols>
  <sheetData>
    <row r="2" spans="1:35" ht="36" customHeight="1" x14ac:dyDescent="0.25">
      <c r="C2" s="182" t="str">
        <f>'Entête Course'!B2</f>
        <v>EVSP</v>
      </c>
      <c r="D2" s="183"/>
      <c r="E2" s="183"/>
      <c r="F2" s="183"/>
    </row>
    <row r="4" spans="1:35" ht="31.5" customHeight="1" x14ac:dyDescent="0.25">
      <c r="C4" s="184" t="str">
        <f>'Entête Course'!B4</f>
        <v>Prix de la Municipalité d'Ecuisses</v>
      </c>
      <c r="D4" s="184"/>
      <c r="E4" s="184"/>
      <c r="F4" s="184"/>
    </row>
    <row r="6" spans="1:35" ht="36" customHeight="1" thickBot="1" x14ac:dyDescent="0.3">
      <c r="C6" s="118" t="str">
        <f>'Entête Course'!B6</f>
        <v>31/03/2019</v>
      </c>
      <c r="D6" s="185" t="s">
        <v>55</v>
      </c>
      <c r="E6" s="185"/>
      <c r="F6" s="185"/>
    </row>
    <row r="7" spans="1:35" ht="20.25" customHeight="1" thickTop="1" x14ac:dyDescent="0.25">
      <c r="A7" s="179" t="s">
        <v>17</v>
      </c>
      <c r="B7" s="192" t="s">
        <v>2</v>
      </c>
      <c r="C7" s="192" t="s">
        <v>3</v>
      </c>
      <c r="D7" s="192" t="s">
        <v>4</v>
      </c>
      <c r="E7" s="189" t="s">
        <v>18</v>
      </c>
      <c r="F7" s="186" t="s">
        <v>16</v>
      </c>
      <c r="G7" s="137"/>
      <c r="H7" s="102"/>
      <c r="I7" s="102"/>
      <c r="J7" s="103"/>
      <c r="K7" s="103"/>
      <c r="L7" s="102"/>
      <c r="M7" s="102"/>
      <c r="N7" s="102"/>
      <c r="O7" s="106"/>
      <c r="P7" s="106"/>
      <c r="Q7" s="107"/>
      <c r="R7" s="107"/>
      <c r="S7" s="106" t="s">
        <v>6</v>
      </c>
      <c r="T7" s="107"/>
      <c r="U7" s="104"/>
      <c r="V7" s="104"/>
      <c r="W7" s="104"/>
      <c r="X7" s="104"/>
      <c r="Y7" s="104"/>
      <c r="Z7" s="105"/>
      <c r="AA7" s="105"/>
      <c r="AB7" s="105"/>
      <c r="AC7" s="108"/>
      <c r="AD7" s="108"/>
      <c r="AE7" s="108"/>
      <c r="AF7" s="155"/>
      <c r="AG7" s="155"/>
      <c r="AH7" s="156"/>
      <c r="AI7" s="109"/>
    </row>
    <row r="8" spans="1:35" ht="25.5" customHeight="1" thickBot="1" x14ac:dyDescent="0.3">
      <c r="A8" s="180"/>
      <c r="B8" s="193"/>
      <c r="C8" s="193"/>
      <c r="D8" s="193"/>
      <c r="E8" s="190"/>
      <c r="F8" s="187"/>
      <c r="G8" s="64"/>
      <c r="H8" s="201" t="s">
        <v>5</v>
      </c>
      <c r="I8" s="202"/>
      <c r="J8" s="202"/>
      <c r="K8" s="202"/>
      <c r="L8" s="202"/>
      <c r="M8" s="203"/>
      <c r="N8" s="71"/>
      <c r="O8" s="50"/>
      <c r="P8" s="213" t="s">
        <v>22</v>
      </c>
      <c r="Q8" s="213"/>
      <c r="R8" s="213"/>
      <c r="S8" s="213"/>
      <c r="T8" s="131"/>
      <c r="U8" s="39"/>
      <c r="V8" s="211" t="s">
        <v>21</v>
      </c>
      <c r="W8" s="211"/>
      <c r="X8" s="211"/>
      <c r="Y8" s="38"/>
      <c r="Z8" s="44"/>
      <c r="AA8" s="49" t="s">
        <v>19</v>
      </c>
      <c r="AB8" s="44"/>
      <c r="AC8" s="57"/>
      <c r="AD8" s="206" t="s">
        <v>47</v>
      </c>
      <c r="AE8" s="206" t="s">
        <v>20</v>
      </c>
      <c r="AG8" s="1" t="s">
        <v>6</v>
      </c>
      <c r="AH8" s="195" t="s">
        <v>48</v>
      </c>
      <c r="AI8" s="110"/>
    </row>
    <row r="9" spans="1:35" ht="9.75" customHeight="1" thickTop="1" x14ac:dyDescent="0.25">
      <c r="A9" s="180"/>
      <c r="B9" s="193"/>
      <c r="C9" s="193"/>
      <c r="D9" s="193"/>
      <c r="E9" s="190"/>
      <c r="F9" s="187"/>
      <c r="G9" s="64"/>
      <c r="H9" s="196" t="s">
        <v>0</v>
      </c>
      <c r="I9" s="207" t="s">
        <v>9</v>
      </c>
      <c r="J9" s="208"/>
      <c r="K9" s="209"/>
      <c r="L9" s="194" t="s">
        <v>60</v>
      </c>
      <c r="M9" s="204" t="s">
        <v>1</v>
      </c>
      <c r="N9" s="66"/>
      <c r="O9" s="50"/>
      <c r="P9" s="208" t="s">
        <v>9</v>
      </c>
      <c r="Q9" s="208"/>
      <c r="R9" s="209"/>
      <c r="S9" s="212" t="s">
        <v>1</v>
      </c>
      <c r="T9" s="53"/>
      <c r="U9" s="40"/>
      <c r="V9" s="208" t="s">
        <v>9</v>
      </c>
      <c r="W9" s="208"/>
      <c r="X9" s="210" t="s">
        <v>1</v>
      </c>
      <c r="Y9" s="40"/>
      <c r="Z9" s="45"/>
      <c r="AA9" s="198" t="s">
        <v>1</v>
      </c>
      <c r="AB9" s="44"/>
      <c r="AC9" s="37"/>
      <c r="AD9" s="193"/>
      <c r="AE9" s="193"/>
      <c r="AH9" s="195"/>
      <c r="AI9" s="110"/>
    </row>
    <row r="10" spans="1:35" ht="9.75" customHeight="1" x14ac:dyDescent="0.25">
      <c r="A10" s="180"/>
      <c r="B10" s="193"/>
      <c r="C10" s="193"/>
      <c r="D10" s="193"/>
      <c r="E10" s="190"/>
      <c r="F10" s="187"/>
      <c r="G10" s="64"/>
      <c r="H10" s="197"/>
      <c r="I10" s="207"/>
      <c r="J10" s="208"/>
      <c r="K10" s="209"/>
      <c r="L10" s="200"/>
      <c r="M10" s="204"/>
      <c r="N10" s="66"/>
      <c r="O10" s="50"/>
      <c r="P10" s="208"/>
      <c r="Q10" s="208"/>
      <c r="R10" s="209"/>
      <c r="S10" s="204"/>
      <c r="T10" s="53"/>
      <c r="U10" s="40"/>
      <c r="V10" s="208"/>
      <c r="W10" s="208"/>
      <c r="X10" s="204"/>
      <c r="Y10" s="40"/>
      <c r="Z10" s="45"/>
      <c r="AA10" s="199"/>
      <c r="AB10" s="44"/>
      <c r="AC10" s="37"/>
      <c r="AD10" s="193"/>
      <c r="AE10" s="193"/>
      <c r="AH10" s="195"/>
      <c r="AI10" s="110"/>
    </row>
    <row r="11" spans="1:35" ht="9.75" customHeight="1" x14ac:dyDescent="0.25">
      <c r="A11" s="180"/>
      <c r="B11" s="193"/>
      <c r="C11" s="193"/>
      <c r="D11" s="193"/>
      <c r="E11" s="190"/>
      <c r="F11" s="187"/>
      <c r="G11" s="64"/>
      <c r="H11" s="197"/>
      <c r="I11" s="207"/>
      <c r="J11" s="208"/>
      <c r="K11" s="209"/>
      <c r="L11" s="200"/>
      <c r="M11" s="204"/>
      <c r="N11" s="66"/>
      <c r="O11" s="50"/>
      <c r="P11" s="208"/>
      <c r="Q11" s="208"/>
      <c r="R11" s="209"/>
      <c r="S11" s="204"/>
      <c r="T11" s="50"/>
      <c r="U11" s="40"/>
      <c r="V11" s="208"/>
      <c r="W11" s="208"/>
      <c r="X11" s="204"/>
      <c r="Y11" s="40"/>
      <c r="Z11" s="45"/>
      <c r="AA11" s="199"/>
      <c r="AB11" s="44"/>
      <c r="AC11" s="36"/>
      <c r="AD11" s="193"/>
      <c r="AE11" s="193"/>
      <c r="AH11" s="195"/>
      <c r="AI11" s="110"/>
    </row>
    <row r="12" spans="1:35" ht="9.75" customHeight="1" x14ac:dyDescent="0.25">
      <c r="A12" s="180"/>
      <c r="B12" s="193"/>
      <c r="C12" s="193"/>
      <c r="D12" s="193"/>
      <c r="E12" s="190"/>
      <c r="F12" s="187"/>
      <c r="G12" s="64"/>
      <c r="H12" s="197"/>
      <c r="I12" s="207"/>
      <c r="J12" s="208"/>
      <c r="K12" s="209"/>
      <c r="L12" s="200"/>
      <c r="M12" s="204"/>
      <c r="N12" s="66"/>
      <c r="O12" s="50"/>
      <c r="P12" s="208"/>
      <c r="Q12" s="208"/>
      <c r="R12" s="209"/>
      <c r="S12" s="204"/>
      <c r="T12" s="132"/>
      <c r="U12" s="40"/>
      <c r="V12" s="208"/>
      <c r="W12" s="208"/>
      <c r="X12" s="204"/>
      <c r="Y12" s="40"/>
      <c r="Z12" s="45"/>
      <c r="AA12" s="199"/>
      <c r="AB12" s="44"/>
      <c r="AC12" s="58"/>
      <c r="AD12" s="193"/>
      <c r="AE12" s="193"/>
      <c r="AH12" s="195"/>
      <c r="AI12" s="110"/>
    </row>
    <row r="13" spans="1:35" ht="24" customHeight="1" x14ac:dyDescent="0.25">
      <c r="A13" s="181"/>
      <c r="B13" s="194"/>
      <c r="C13" s="194"/>
      <c r="D13" s="194"/>
      <c r="E13" s="191"/>
      <c r="F13" s="188"/>
      <c r="G13" s="64"/>
      <c r="H13" s="197"/>
      <c r="I13" s="13" t="s">
        <v>7</v>
      </c>
      <c r="J13" s="13" t="s">
        <v>8</v>
      </c>
      <c r="K13" s="13" t="s">
        <v>59</v>
      </c>
      <c r="L13" s="200"/>
      <c r="M13" s="205"/>
      <c r="N13" s="66"/>
      <c r="O13" s="50"/>
      <c r="P13" s="33" t="s">
        <v>7</v>
      </c>
      <c r="Q13" s="13" t="s">
        <v>8</v>
      </c>
      <c r="R13" s="13" t="s">
        <v>59</v>
      </c>
      <c r="S13" s="205"/>
      <c r="T13" s="53"/>
      <c r="U13" s="40"/>
      <c r="V13" s="33" t="s">
        <v>8</v>
      </c>
      <c r="W13" s="13" t="s">
        <v>59</v>
      </c>
      <c r="X13" s="205"/>
      <c r="Y13" s="40"/>
      <c r="Z13" s="45"/>
      <c r="AA13" s="199"/>
      <c r="AB13" s="44"/>
      <c r="AC13" s="37"/>
      <c r="AD13" s="194"/>
      <c r="AE13" s="194"/>
      <c r="AH13" s="195"/>
      <c r="AI13" s="110"/>
    </row>
    <row r="14" spans="1:35" s="3" customFormat="1" ht="47.25" hidden="1" customHeight="1" x14ac:dyDescent="0.25">
      <c r="A14" s="101"/>
      <c r="B14" s="79">
        <f>COUNTA(B15:B44)</f>
        <v>11</v>
      </c>
      <c r="C14" s="90"/>
      <c r="D14" s="90"/>
      <c r="E14" s="123"/>
      <c r="F14" s="160"/>
      <c r="G14" s="66"/>
      <c r="I14" s="14">
        <f>COUNTA(I15:I44)</f>
        <v>0</v>
      </c>
      <c r="J14" s="11"/>
      <c r="K14" s="11"/>
      <c r="M14" s="77" t="s">
        <v>6</v>
      </c>
      <c r="N14" s="66"/>
      <c r="O14" s="51"/>
      <c r="P14" s="14">
        <f>COUNTA(P15:P44)</f>
        <v>11</v>
      </c>
      <c r="Q14" s="11"/>
      <c r="R14" s="77"/>
      <c r="T14" s="133"/>
      <c r="U14" s="40"/>
      <c r="V14" s="14">
        <f>COUNTA(V15:V44)</f>
        <v>0</v>
      </c>
      <c r="W14" s="11"/>
      <c r="X14" s="77"/>
      <c r="Y14" s="40"/>
      <c r="Z14" s="45"/>
      <c r="AA14" s="78">
        <f>COUNTA(AA15:AA44)</f>
        <v>11</v>
      </c>
      <c r="AB14" s="45"/>
      <c r="AC14" s="59"/>
      <c r="AD14" s="59"/>
      <c r="AE14" s="18"/>
      <c r="AI14" s="111"/>
    </row>
    <row r="15" spans="1:35" ht="15" x14ac:dyDescent="0.25">
      <c r="A15" s="8">
        <v>1</v>
      </c>
      <c r="B15" s="31">
        <v>55477983</v>
      </c>
      <c r="C15" s="4" t="str">
        <f>IF(B15&lt;&gt;0,VLOOKUP(B15,'Liste des licenciés'!$B$2:$G$344,2,FALSE)," ")</f>
        <v xml:space="preserve">MICHELET </v>
      </c>
      <c r="D15" s="4" t="str">
        <f>IF(B15&lt;&gt;0,VLOOKUP(B15,'Liste des licenciés'!$B$2:$G$344,3,FALSE)," ")</f>
        <v>Baptiste</v>
      </c>
      <c r="E15" s="9" t="str">
        <f>IF(B15&lt;&gt;0,VLOOKUP(B15,'Liste des licenciés'!$B$2:$G$344,4,FALSE)," ")</f>
        <v>Team Mercurey</v>
      </c>
      <c r="F15" s="161" t="str">
        <f>IF(B15&lt;&gt;0,VLOOKUP(B15,'Liste des licenciés'!$B$2:$G$344,6,FALSE)," ")</f>
        <v>(4)-Benj</v>
      </c>
      <c r="G15" s="63"/>
      <c r="H15" s="73"/>
      <c r="I15" s="5"/>
      <c r="J15" s="5"/>
      <c r="K15" s="5"/>
      <c r="L15" s="4" t="b">
        <f>'Benjamins (calculs)'!R9</f>
        <v>0</v>
      </c>
      <c r="M15" s="7"/>
      <c r="N15" s="63"/>
      <c r="O15" s="136"/>
      <c r="P15" s="34" t="s">
        <v>243</v>
      </c>
      <c r="Q15" s="5" t="s">
        <v>247</v>
      </c>
      <c r="R15" s="5" t="s">
        <v>271</v>
      </c>
      <c r="S15" s="7">
        <f>'Benjamins (calculs)'!AA9</f>
        <v>1</v>
      </c>
      <c r="T15" s="134"/>
      <c r="U15" s="38"/>
      <c r="V15" s="34"/>
      <c r="W15" s="5"/>
      <c r="X15" s="7">
        <f>'Benjamins (calculs)'!AF9</f>
        <v>0</v>
      </c>
      <c r="Y15" s="38"/>
      <c r="Z15" s="44"/>
      <c r="AA15" s="56">
        <v>3</v>
      </c>
      <c r="AB15" s="135"/>
      <c r="AC15" s="60"/>
      <c r="AD15" s="7">
        <f>'Benjamins (calculs)'!AU9</f>
        <v>1</v>
      </c>
      <c r="AE15" s="7">
        <f>'Benjamins (calculs)'!AV9</f>
        <v>1</v>
      </c>
      <c r="AF15" s="1">
        <v>1</v>
      </c>
      <c r="AG15" s="1">
        <v>30</v>
      </c>
      <c r="AH15" s="154">
        <f>IF(ISERROR(VLOOKUP(AE15,$AF$15:$AG$44,2,TRUE))," ",VLOOKUP(AE15,$AF$15:$AG$44,2,TRUE))</f>
        <v>30</v>
      </c>
      <c r="AI15" s="110"/>
    </row>
    <row r="16" spans="1:35" ht="15" x14ac:dyDescent="0.25">
      <c r="A16" s="8">
        <v>2</v>
      </c>
      <c r="B16" s="31">
        <v>55542622</v>
      </c>
      <c r="C16" s="4" t="str">
        <f>IF(B16&lt;&gt;0,VLOOKUP(B16,'Liste des licenciés'!$B$2:$G$344,2,FALSE)," ")</f>
        <v>COUDRAT</v>
      </c>
      <c r="D16" s="4" t="str">
        <f>IF(B16&lt;&gt;0,VLOOKUP(B16,'Liste des licenciés'!$B$2:$G$344,3,FALSE)," ")</f>
        <v>Milovan</v>
      </c>
      <c r="E16" s="9" t="str">
        <f>IF(B16&lt;&gt;0,VLOOKUP(B16,'Liste des licenciés'!$B$2:$G$344,4,FALSE)," ")</f>
        <v>AC Verdunoise</v>
      </c>
      <c r="F16" s="161" t="str">
        <f>IF(B16&lt;&gt;0,VLOOKUP(B16,'Liste des licenciés'!$B$2:$G$344,6,FALSE)," ")</f>
        <v>(4)-Benj</v>
      </c>
      <c r="G16" s="63"/>
      <c r="H16" s="73"/>
      <c r="I16" s="5"/>
      <c r="J16" s="5"/>
      <c r="K16" s="5"/>
      <c r="L16" s="4" t="b">
        <f>'Benjamins (calculs)'!R10</f>
        <v>0</v>
      </c>
      <c r="M16" s="7">
        <f>'Benjamins (calculs)'!T10</f>
        <v>0</v>
      </c>
      <c r="N16" s="63"/>
      <c r="O16" s="136"/>
      <c r="P16" s="34" t="s">
        <v>243</v>
      </c>
      <c r="Q16" s="5" t="s">
        <v>272</v>
      </c>
      <c r="R16" s="5" t="s">
        <v>273</v>
      </c>
      <c r="S16" s="7">
        <f>'Benjamins (calculs)'!AA10</f>
        <v>9</v>
      </c>
      <c r="T16" s="134"/>
      <c r="U16" s="38"/>
      <c r="V16" s="34"/>
      <c r="W16" s="5"/>
      <c r="X16" s="7">
        <f>'Benjamins (calculs)'!AF10</f>
        <v>0</v>
      </c>
      <c r="Y16" s="38"/>
      <c r="Z16" s="44"/>
      <c r="AA16" s="56">
        <v>6</v>
      </c>
      <c r="AB16" s="135"/>
      <c r="AC16" s="60"/>
      <c r="AD16" s="7">
        <f>'Benjamins (calculs)'!AU10</f>
        <v>9</v>
      </c>
      <c r="AE16" s="7">
        <f>'Benjamins (calculs)'!AV10</f>
        <v>9</v>
      </c>
      <c r="AF16" s="1">
        <v>2</v>
      </c>
      <c r="AG16" s="1">
        <v>19</v>
      </c>
      <c r="AH16" s="154">
        <f t="shared" ref="AH16:AH44" si="0">IF(ISERROR(VLOOKUP(AE16,$AF$15:$AG$44,2,TRUE))," ",VLOOKUP(AE16,$AF$15:$AG$44,2,TRUE))</f>
        <v>12</v>
      </c>
      <c r="AI16" s="110"/>
    </row>
    <row r="17" spans="1:35" ht="15" x14ac:dyDescent="0.25">
      <c r="A17" s="8">
        <v>3</v>
      </c>
      <c r="B17" s="31">
        <v>55758311</v>
      </c>
      <c r="C17" s="4" t="str">
        <f>IF(B17&lt;&gt;0,VLOOKUP(B17,'Liste des licenciés'!$B$2:$G$344,2,FALSE)," ")</f>
        <v>GUILBERT</v>
      </c>
      <c r="D17" s="4" t="str">
        <f>IF(B17&lt;&gt;0,VLOOKUP(B17,'Liste des licenciés'!$B$2:$G$344,3,FALSE)," ")</f>
        <v>Maxence</v>
      </c>
      <c r="E17" s="9" t="str">
        <f>IF(B17&lt;&gt;0,VLOOKUP(B17,'Liste des licenciés'!$B$2:$G$344,4,FALSE)," ")</f>
        <v>VC Charollais</v>
      </c>
      <c r="F17" s="161" t="str">
        <f>IF(B17&lt;&gt;0,VLOOKUP(B17,'Liste des licenciés'!$B$2:$G$344,6,FALSE)," ")</f>
        <v>(4)-Benj</v>
      </c>
      <c r="G17" s="63"/>
      <c r="H17" s="73"/>
      <c r="I17" s="5"/>
      <c r="J17" s="5"/>
      <c r="K17" s="5"/>
      <c r="L17" s="4" t="b">
        <f>'Benjamins (calculs)'!R11</f>
        <v>0</v>
      </c>
      <c r="M17" s="7">
        <f>'Benjamins (calculs)'!T11</f>
        <v>0</v>
      </c>
      <c r="N17" s="63"/>
      <c r="O17" s="136"/>
      <c r="P17" s="34" t="s">
        <v>243</v>
      </c>
      <c r="Q17" s="5" t="s">
        <v>237</v>
      </c>
      <c r="R17" s="5" t="s">
        <v>274</v>
      </c>
      <c r="S17" s="7">
        <f>'Benjamins (calculs)'!AA11</f>
        <v>2</v>
      </c>
      <c r="T17" s="134"/>
      <c r="U17" s="38"/>
      <c r="V17" s="34"/>
      <c r="W17" s="5"/>
      <c r="X17" s="7">
        <f>'Benjamins (calculs)'!AF11</f>
        <v>0</v>
      </c>
      <c r="Y17" s="38"/>
      <c r="Z17" s="44"/>
      <c r="AA17" s="56">
        <v>4</v>
      </c>
      <c r="AB17" s="135"/>
      <c r="AC17" s="60"/>
      <c r="AD17" s="7">
        <f>'Benjamins (calculs)'!AU11</f>
        <v>4</v>
      </c>
      <c r="AE17" s="7">
        <f>'Benjamins (calculs)'!AV11</f>
        <v>4</v>
      </c>
      <c r="AF17" s="1">
        <v>3</v>
      </c>
      <c r="AG17" s="1">
        <v>18</v>
      </c>
      <c r="AH17" s="154">
        <f t="shared" si="0"/>
        <v>17</v>
      </c>
      <c r="AI17" s="110"/>
    </row>
    <row r="18" spans="1:35" ht="15" x14ac:dyDescent="0.25">
      <c r="A18" s="8">
        <v>4</v>
      </c>
      <c r="B18" s="31">
        <v>55788225</v>
      </c>
      <c r="C18" s="4" t="str">
        <f>IF(B18&lt;&gt;0,VLOOKUP(B18,'Liste des licenciés'!$B$2:$G$344,2,FALSE)," ")</f>
        <v>MIERZINSKI</v>
      </c>
      <c r="D18" s="4" t="str">
        <f>IF(B18&lt;&gt;0,VLOOKUP(B18,'Liste des licenciés'!$B$2:$G$344,3,FALSE)," ")</f>
        <v>Lola</v>
      </c>
      <c r="E18" s="9" t="str">
        <f>IF(B18&lt;&gt;0,VLOOKUP(B18,'Liste des licenciés'!$B$2:$G$344,4,FALSE)," ")</f>
        <v>VC Montcellien</v>
      </c>
      <c r="F18" s="161" t="str">
        <f>IF(B18&lt;&gt;0,VLOOKUP(B18,'Liste des licenciés'!$B$2:$G$344,6,FALSE)," ")</f>
        <v>(4)-Benj</v>
      </c>
      <c r="G18" s="63"/>
      <c r="H18" s="73"/>
      <c r="I18" s="5"/>
      <c r="J18" s="5"/>
      <c r="K18" s="5"/>
      <c r="L18" s="4" t="b">
        <f>'Benjamins (calculs)'!R12</f>
        <v>0</v>
      </c>
      <c r="M18" s="7">
        <f>'Benjamins (calculs)'!T12</f>
        <v>0</v>
      </c>
      <c r="N18" s="63"/>
      <c r="O18" s="136"/>
      <c r="P18" s="34" t="s">
        <v>243</v>
      </c>
      <c r="Q18" s="5" t="s">
        <v>261</v>
      </c>
      <c r="R18" s="5" t="s">
        <v>267</v>
      </c>
      <c r="S18" s="7">
        <f>'Benjamins (calculs)'!AA12</f>
        <v>8</v>
      </c>
      <c r="T18" s="134"/>
      <c r="U18" s="38"/>
      <c r="V18" s="34"/>
      <c r="W18" s="5"/>
      <c r="X18" s="7">
        <f>'Benjamins (calculs)'!AF12</f>
        <v>0</v>
      </c>
      <c r="Y18" s="38"/>
      <c r="Z18" s="44"/>
      <c r="AA18" s="56">
        <v>5</v>
      </c>
      <c r="AB18" s="135"/>
      <c r="AC18" s="60"/>
      <c r="AD18" s="7">
        <f>'Benjamins (calculs)'!AU12</f>
        <v>5</v>
      </c>
      <c r="AE18" s="7">
        <f>'Benjamins (calculs)'!AV12</f>
        <v>5</v>
      </c>
      <c r="AF18" s="1">
        <v>4</v>
      </c>
      <c r="AG18" s="1">
        <v>17</v>
      </c>
      <c r="AH18" s="154">
        <f t="shared" si="0"/>
        <v>16</v>
      </c>
      <c r="AI18" s="110"/>
    </row>
    <row r="19" spans="1:35" ht="15" x14ac:dyDescent="0.25">
      <c r="A19" s="8">
        <v>5</v>
      </c>
      <c r="B19" s="31">
        <v>55710682</v>
      </c>
      <c r="C19" s="4" t="str">
        <f>IF(B19&lt;&gt;0,VLOOKUP(B19,'Liste des licenciés'!$B$2:$G$344,2,FALSE)," ")</f>
        <v>JACQUET</v>
      </c>
      <c r="D19" s="4" t="str">
        <f>IF(B19&lt;&gt;0,VLOOKUP(B19,'Liste des licenciés'!$B$2:$G$344,3,FALSE)," ")</f>
        <v>Anthony</v>
      </c>
      <c r="E19" s="9" t="str">
        <f>IF(B19&lt;&gt;0,VLOOKUP(B19,'Liste des licenciés'!$B$2:$G$344,4,FALSE)," ")</f>
        <v>VC Charollais</v>
      </c>
      <c r="F19" s="161" t="str">
        <f>IF(B19&lt;&gt;0,VLOOKUP(B19,'Liste des licenciés'!$B$2:$G$344,6,FALSE)," ")</f>
        <v>(4)-Benj</v>
      </c>
      <c r="G19" s="63"/>
      <c r="H19" s="73"/>
      <c r="I19" s="5"/>
      <c r="J19" s="5"/>
      <c r="K19" s="5"/>
      <c r="L19" s="4" t="b">
        <f>'Benjamins (calculs)'!R13</f>
        <v>0</v>
      </c>
      <c r="M19" s="7">
        <f>'Benjamins (calculs)'!T13</f>
        <v>0</v>
      </c>
      <c r="N19" s="63"/>
      <c r="O19" s="136"/>
      <c r="P19" s="34" t="s">
        <v>243</v>
      </c>
      <c r="Q19" s="5" t="s">
        <v>262</v>
      </c>
      <c r="R19" s="5" t="s">
        <v>238</v>
      </c>
      <c r="S19" s="7">
        <f>'Benjamins (calculs)'!AA13</f>
        <v>3</v>
      </c>
      <c r="T19" s="134"/>
      <c r="U19" s="38"/>
      <c r="V19" s="34"/>
      <c r="W19" s="5"/>
      <c r="X19" s="7">
        <f>'Benjamins (calculs)'!AF13</f>
        <v>0</v>
      </c>
      <c r="Y19" s="38"/>
      <c r="Z19" s="44"/>
      <c r="AA19" s="56">
        <v>2</v>
      </c>
      <c r="AB19" s="135"/>
      <c r="AC19" s="60"/>
      <c r="AD19" s="7">
        <f>'Benjamins (calculs)'!AU13</f>
        <v>2</v>
      </c>
      <c r="AE19" s="7">
        <f>'Benjamins (calculs)'!AV13</f>
        <v>2</v>
      </c>
      <c r="AF19" s="1">
        <v>5</v>
      </c>
      <c r="AG19" s="1">
        <v>16</v>
      </c>
      <c r="AH19" s="154">
        <f t="shared" si="0"/>
        <v>19</v>
      </c>
      <c r="AI19" s="110"/>
    </row>
    <row r="20" spans="1:35" ht="15" x14ac:dyDescent="0.25">
      <c r="A20" s="8">
        <v>6</v>
      </c>
      <c r="B20" s="31">
        <v>55789718</v>
      </c>
      <c r="C20" s="4" t="str">
        <f>IF(B20&lt;&gt;0,VLOOKUP(B20,'Liste des licenciés'!$B$2:$G$344,2,FALSE)," ")</f>
        <v>MIGUET</v>
      </c>
      <c r="D20" s="4" t="str">
        <f>IF(B20&lt;&gt;0,VLOOKUP(B20,'Liste des licenciés'!$B$2:$G$344,3,FALSE)," ")</f>
        <v>Louison</v>
      </c>
      <c r="E20" s="9" t="str">
        <f>IF(B20&lt;&gt;0,VLOOKUP(B20,'Liste des licenciés'!$B$2:$G$344,4,FALSE)," ")</f>
        <v>VC Montcellien</v>
      </c>
      <c r="F20" s="161" t="str">
        <f>IF(B20&lt;&gt;0,VLOOKUP(B20,'Liste des licenciés'!$B$2:$G$344,6,FALSE)," ")</f>
        <v>(4)-Benj</v>
      </c>
      <c r="G20" s="63"/>
      <c r="H20" s="73"/>
      <c r="I20" s="5"/>
      <c r="J20" s="5"/>
      <c r="K20" s="5"/>
      <c r="L20" s="4" t="b">
        <f>'Benjamins (calculs)'!R14</f>
        <v>0</v>
      </c>
      <c r="M20" s="7">
        <f>'Benjamins (calculs)'!T14</f>
        <v>0</v>
      </c>
      <c r="N20" s="63"/>
      <c r="O20" s="136"/>
      <c r="P20" s="34" t="s">
        <v>275</v>
      </c>
      <c r="Q20" s="5" t="s">
        <v>263</v>
      </c>
      <c r="R20" s="5" t="s">
        <v>240</v>
      </c>
      <c r="S20" s="7">
        <f>'Benjamins (calculs)'!AA14</f>
        <v>11</v>
      </c>
      <c r="T20" s="134"/>
      <c r="U20" s="38"/>
      <c r="V20" s="34"/>
      <c r="W20" s="5"/>
      <c r="X20" s="7">
        <f>'Benjamins (calculs)'!AF14</f>
        <v>0</v>
      </c>
      <c r="Y20" s="38"/>
      <c r="Z20" s="44"/>
      <c r="AA20" s="56">
        <v>11</v>
      </c>
      <c r="AB20" s="135"/>
      <c r="AC20" s="60"/>
      <c r="AD20" s="7">
        <f>'Benjamins (calculs)'!AU14</f>
        <v>11</v>
      </c>
      <c r="AE20" s="7">
        <f>'Benjamins (calculs)'!AV14</f>
        <v>11</v>
      </c>
      <c r="AF20" s="1">
        <v>6</v>
      </c>
      <c r="AG20" s="1">
        <v>15</v>
      </c>
      <c r="AH20" s="154">
        <f t="shared" si="0"/>
        <v>10</v>
      </c>
      <c r="AI20" s="110"/>
    </row>
    <row r="21" spans="1:35" ht="15" x14ac:dyDescent="0.25">
      <c r="A21" s="8">
        <v>7</v>
      </c>
      <c r="B21" s="31">
        <v>55483758</v>
      </c>
      <c r="C21" s="4" t="str">
        <f>IF(B21&lt;&gt;0,VLOOKUP(B21,'Liste des licenciés'!$B$2:$G$344,2,FALSE)," ")</f>
        <v xml:space="preserve">LEMAITRE </v>
      </c>
      <c r="D21" s="4" t="str">
        <f>IF(B21&lt;&gt;0,VLOOKUP(B21,'Liste des licenciés'!$B$2:$G$344,3,FALSE)," ")</f>
        <v>Julian</v>
      </c>
      <c r="E21" s="9" t="str">
        <f>IF(B21&lt;&gt;0,VLOOKUP(B21,'Liste des licenciés'!$B$2:$G$344,4,FALSE)," ")</f>
        <v>Ecuisses VSP</v>
      </c>
      <c r="F21" s="161" t="str">
        <f>IF(B21&lt;&gt;0,VLOOKUP(B21,'Liste des licenciés'!$B$2:$G$344,6,FALSE)," ")</f>
        <v>(4)-Benj</v>
      </c>
      <c r="G21" s="63"/>
      <c r="H21" s="73"/>
      <c r="I21" s="5"/>
      <c r="J21" s="5"/>
      <c r="K21" s="5"/>
      <c r="L21" s="4" t="b">
        <f>'Benjamins (calculs)'!R15</f>
        <v>0</v>
      </c>
      <c r="M21" s="7">
        <f>'Benjamins (calculs)'!T15</f>
        <v>0</v>
      </c>
      <c r="N21" s="63"/>
      <c r="O21" s="136"/>
      <c r="P21" s="34" t="s">
        <v>243</v>
      </c>
      <c r="Q21" s="5" t="s">
        <v>265</v>
      </c>
      <c r="R21" s="5" t="s">
        <v>276</v>
      </c>
      <c r="S21" s="7">
        <f>'Benjamins (calculs)'!AA15</f>
        <v>4</v>
      </c>
      <c r="T21" s="134"/>
      <c r="U21" s="38"/>
      <c r="V21" s="34"/>
      <c r="W21" s="5"/>
      <c r="X21" s="7">
        <f>'Benjamins (calculs)'!AF15</f>
        <v>0</v>
      </c>
      <c r="Y21" s="38"/>
      <c r="Z21" s="44"/>
      <c r="AA21" s="56">
        <v>1</v>
      </c>
      <c r="AB21" s="135"/>
      <c r="AC21" s="60"/>
      <c r="AD21" s="7">
        <f>'Benjamins (calculs)'!AU15</f>
        <v>2</v>
      </c>
      <c r="AE21" s="7">
        <f>'Benjamins (calculs)'!AV15</f>
        <v>3</v>
      </c>
      <c r="AF21" s="1">
        <v>7</v>
      </c>
      <c r="AG21" s="1">
        <v>14</v>
      </c>
      <c r="AH21" s="154">
        <f t="shared" si="0"/>
        <v>18</v>
      </c>
      <c r="AI21" s="110"/>
    </row>
    <row r="22" spans="1:35" ht="15" x14ac:dyDescent="0.25">
      <c r="A22" s="8">
        <v>8</v>
      </c>
      <c r="B22" s="31">
        <v>55710414</v>
      </c>
      <c r="C22" s="4" t="str">
        <f>IF(B22&lt;&gt;0,VLOOKUP(B22,'Liste des licenciés'!$B$2:$G$344,2,FALSE)," ")</f>
        <v>DRILLIEN</v>
      </c>
      <c r="D22" s="4" t="str">
        <f>IF(B22&lt;&gt;0,VLOOKUP(B22,'Liste des licenciés'!$B$2:$G$344,3,FALSE)," ")</f>
        <v>Lucien</v>
      </c>
      <c r="E22" s="9" t="str">
        <f>IF(B22&lt;&gt;0,VLOOKUP(B22,'Liste des licenciés'!$B$2:$G$344,4,FALSE)," ")</f>
        <v>VS Joncynois</v>
      </c>
      <c r="F22" s="161" t="str">
        <f>IF(B22&lt;&gt;0,VLOOKUP(B22,'Liste des licenciés'!$B$2:$G$344,6,FALSE)," ")</f>
        <v>(4)-Benj</v>
      </c>
      <c r="G22" s="63"/>
      <c r="H22" s="73"/>
      <c r="I22" s="5"/>
      <c r="J22" s="5"/>
      <c r="K22" s="5"/>
      <c r="L22" s="4" t="b">
        <f>'Benjamins (calculs)'!R16</f>
        <v>0</v>
      </c>
      <c r="M22" s="7">
        <f>'Benjamins (calculs)'!T16</f>
        <v>0</v>
      </c>
      <c r="N22" s="63"/>
      <c r="O22" s="136"/>
      <c r="P22" s="34" t="s">
        <v>275</v>
      </c>
      <c r="Q22" s="5" t="s">
        <v>277</v>
      </c>
      <c r="R22" s="5" t="s">
        <v>230</v>
      </c>
      <c r="S22" s="7">
        <f>'Benjamins (calculs)'!AA16</f>
        <v>10</v>
      </c>
      <c r="T22" s="134"/>
      <c r="U22" s="38"/>
      <c r="V22" s="34"/>
      <c r="W22" s="5"/>
      <c r="X22" s="7">
        <f>'Benjamins (calculs)'!AF16</f>
        <v>0</v>
      </c>
      <c r="Y22" s="38"/>
      <c r="Z22" s="44"/>
      <c r="AA22" s="56">
        <v>10</v>
      </c>
      <c r="AB22" s="135"/>
      <c r="AC22" s="60"/>
      <c r="AD22" s="7">
        <f>'Benjamins (calculs)'!AU16</f>
        <v>10</v>
      </c>
      <c r="AE22" s="7">
        <f>'Benjamins (calculs)'!AV16</f>
        <v>10</v>
      </c>
      <c r="AF22" s="1">
        <v>8</v>
      </c>
      <c r="AG22" s="1">
        <v>13</v>
      </c>
      <c r="AH22" s="154">
        <f t="shared" si="0"/>
        <v>11</v>
      </c>
      <c r="AI22" s="110"/>
    </row>
    <row r="23" spans="1:35" ht="15.75" customHeight="1" x14ac:dyDescent="0.25">
      <c r="A23" s="8">
        <v>9</v>
      </c>
      <c r="B23" s="31">
        <v>55710114</v>
      </c>
      <c r="C23" s="4" t="str">
        <f>IF(B23&lt;&gt;0,VLOOKUP(B23,'Liste des licenciés'!$B$2:$G$344,2,FALSE)," ")</f>
        <v>DUCOTE</v>
      </c>
      <c r="D23" s="4" t="str">
        <f>IF(B23&lt;&gt;0,VLOOKUP(B23,'Liste des licenciés'!$B$2:$G$344,3,FALSE)," ")</f>
        <v>Juline</v>
      </c>
      <c r="E23" s="9" t="str">
        <f>IF(B23&lt;&gt;0,VLOOKUP(B23,'Liste des licenciés'!$B$2:$G$344,4,FALSE)," ")</f>
        <v>VC Montcellien</v>
      </c>
      <c r="F23" s="161" t="str">
        <f>IF(B23&lt;&gt;0,VLOOKUP(B23,'Liste des licenciés'!$B$2:$G$344,6,FALSE)," ")</f>
        <v>(4)-Benj</v>
      </c>
      <c r="G23" s="63"/>
      <c r="H23" s="73"/>
      <c r="I23" s="5"/>
      <c r="J23" s="5"/>
      <c r="K23" s="5"/>
      <c r="L23" s="4" t="b">
        <f>'Benjamins (calculs)'!R17</f>
        <v>0</v>
      </c>
      <c r="M23" s="7">
        <f>'Benjamins (calculs)'!T17</f>
        <v>0</v>
      </c>
      <c r="N23" s="63"/>
      <c r="O23" s="136"/>
      <c r="P23" s="34" t="s">
        <v>243</v>
      </c>
      <c r="Q23" s="5" t="s">
        <v>249</v>
      </c>
      <c r="R23" s="5" t="s">
        <v>242</v>
      </c>
      <c r="S23" s="7">
        <f>'Benjamins (calculs)'!AA17</f>
        <v>7</v>
      </c>
      <c r="T23" s="134"/>
      <c r="U23" s="38"/>
      <c r="V23" s="34"/>
      <c r="W23" s="5"/>
      <c r="X23" s="7">
        <f>'Benjamins (calculs)'!AF17</f>
        <v>0</v>
      </c>
      <c r="Y23" s="38"/>
      <c r="Z23" s="44"/>
      <c r="AA23" s="56">
        <v>7</v>
      </c>
      <c r="AB23" s="135"/>
      <c r="AC23" s="60"/>
      <c r="AD23" s="7">
        <f>'Benjamins (calculs)'!AU17</f>
        <v>6</v>
      </c>
      <c r="AE23" s="7">
        <f>'Benjamins (calculs)'!AV17</f>
        <v>8</v>
      </c>
      <c r="AF23" s="1">
        <v>9</v>
      </c>
      <c r="AG23" s="1">
        <v>12</v>
      </c>
      <c r="AH23" s="154">
        <f t="shared" si="0"/>
        <v>13</v>
      </c>
      <c r="AI23" s="110"/>
    </row>
    <row r="24" spans="1:35" ht="15" x14ac:dyDescent="0.25">
      <c r="A24" s="8">
        <v>10</v>
      </c>
      <c r="B24" s="31">
        <v>55664028</v>
      </c>
      <c r="C24" s="4" t="str">
        <f>IF(B24&lt;&gt;0,VLOOKUP(B24,'Liste des licenciés'!$B$2:$G$344,2,FALSE)," ")</f>
        <v>FOREST</v>
      </c>
      <c r="D24" s="4" t="str">
        <f>IF(B24&lt;&gt;0,VLOOKUP(B24,'Liste des licenciés'!$B$2:$G$344,3,FALSE)," ")</f>
        <v>Valérian</v>
      </c>
      <c r="E24" s="9" t="str">
        <f>IF(B24&lt;&gt;0,VLOOKUP(B24,'Liste des licenciés'!$B$2:$G$344,4,FALSE)," ")</f>
        <v>Ecuisses VSP</v>
      </c>
      <c r="F24" s="161" t="str">
        <f>IF(B24&lt;&gt;0,VLOOKUP(B24,'Liste des licenciés'!$B$2:$G$344,6,FALSE)," ")</f>
        <v>(4)-Benj</v>
      </c>
      <c r="G24" s="63"/>
      <c r="H24" s="73"/>
      <c r="I24" s="5"/>
      <c r="J24" s="5"/>
      <c r="K24" s="5"/>
      <c r="L24" s="4" t="b">
        <f>'Benjamins (calculs)'!R18</f>
        <v>0</v>
      </c>
      <c r="M24" s="7">
        <f>'Benjamins (calculs)'!T18</f>
        <v>0</v>
      </c>
      <c r="N24" s="63"/>
      <c r="O24" s="136"/>
      <c r="P24" s="34" t="s">
        <v>243</v>
      </c>
      <c r="Q24" s="5" t="s">
        <v>240</v>
      </c>
      <c r="R24" s="5" t="s">
        <v>237</v>
      </c>
      <c r="S24" s="7">
        <f>'Benjamins (calculs)'!AA18</f>
        <v>5</v>
      </c>
      <c r="T24" s="134"/>
      <c r="U24" s="38"/>
      <c r="V24" s="34"/>
      <c r="W24" s="5"/>
      <c r="X24" s="7">
        <f>'Benjamins (calculs)'!AF18</f>
        <v>0</v>
      </c>
      <c r="Y24" s="38"/>
      <c r="Z24" s="44"/>
      <c r="AA24" s="56">
        <v>9</v>
      </c>
      <c r="AB24" s="135"/>
      <c r="AC24" s="60"/>
      <c r="AD24" s="7">
        <f>'Benjamins (calculs)'!AU18</f>
        <v>6</v>
      </c>
      <c r="AE24" s="7">
        <f>'Benjamins (calculs)'!AV18</f>
        <v>6</v>
      </c>
      <c r="AF24" s="1">
        <v>10</v>
      </c>
      <c r="AG24" s="1">
        <v>11</v>
      </c>
      <c r="AH24" s="154">
        <f t="shared" si="0"/>
        <v>15</v>
      </c>
      <c r="AI24" s="110"/>
    </row>
    <row r="25" spans="1:35" ht="15" x14ac:dyDescent="0.25">
      <c r="A25" s="8">
        <v>11</v>
      </c>
      <c r="B25" s="31">
        <v>55789002</v>
      </c>
      <c r="C25" s="4" t="str">
        <f>IF(B25&lt;&gt;0,VLOOKUP(B25,'Liste des licenciés'!$B$2:$G$344,2,FALSE)," ")</f>
        <v>COCHARD</v>
      </c>
      <c r="D25" s="4" t="str">
        <f>IF(B25&lt;&gt;0,VLOOKUP(B25,'Liste des licenciés'!$B$2:$G$344,3,FALSE)," ")</f>
        <v>Vivien</v>
      </c>
      <c r="E25" s="9" t="str">
        <f>IF(B25&lt;&gt;0,VLOOKUP(B25,'Liste des licenciés'!$B$2:$G$344,4,FALSE)," ")</f>
        <v>VS Joncynois</v>
      </c>
      <c r="F25" s="161" t="str">
        <f>IF(B25&lt;&gt;0,VLOOKUP(B25,'Liste des licenciés'!$B$2:$G$344,6,FALSE)," ")</f>
        <v>(4)-Benj</v>
      </c>
      <c r="G25" s="63"/>
      <c r="H25" s="73"/>
      <c r="I25" s="5"/>
      <c r="J25" s="5"/>
      <c r="K25" s="5"/>
      <c r="L25" s="4" t="b">
        <f>'Benjamins (calculs)'!R19</f>
        <v>0</v>
      </c>
      <c r="M25" s="7">
        <f>'Benjamins (calculs)'!T19</f>
        <v>0</v>
      </c>
      <c r="N25" s="63"/>
      <c r="O25" s="136"/>
      <c r="P25" s="34" t="s">
        <v>243</v>
      </c>
      <c r="Q25" s="5" t="s">
        <v>278</v>
      </c>
      <c r="R25" s="5" t="s">
        <v>276</v>
      </c>
      <c r="S25" s="7">
        <f>'Benjamins (calculs)'!AA19</f>
        <v>6</v>
      </c>
      <c r="T25" s="134"/>
      <c r="U25" s="38"/>
      <c r="V25" s="34"/>
      <c r="W25" s="5"/>
      <c r="X25" s="7">
        <f>'Benjamins (calculs)'!AF19</f>
        <v>0</v>
      </c>
      <c r="Y25" s="38"/>
      <c r="Z25" s="44"/>
      <c r="AA25" s="56">
        <v>8</v>
      </c>
      <c r="AB25" s="135"/>
      <c r="AC25" s="60"/>
      <c r="AD25" s="7">
        <f>'Benjamins (calculs)'!AU19</f>
        <v>6</v>
      </c>
      <c r="AE25" s="7">
        <f>'Benjamins (calculs)'!AV19</f>
        <v>7</v>
      </c>
      <c r="AF25" s="1">
        <v>11</v>
      </c>
      <c r="AG25" s="1">
        <v>10</v>
      </c>
      <c r="AH25" s="154">
        <f t="shared" si="0"/>
        <v>14</v>
      </c>
      <c r="AI25" s="110"/>
    </row>
    <row r="26" spans="1:35" ht="15" x14ac:dyDescent="0.25">
      <c r="A26" s="8"/>
      <c r="B26" s="31"/>
      <c r="C26" s="4" t="str">
        <f>IF(B26&lt;&gt;0,VLOOKUP(B26,'Liste des licenciés'!$B$2:$G$344,2,FALSE)," ")</f>
        <v xml:space="preserve"> </v>
      </c>
      <c r="D26" s="4" t="str">
        <f>IF(B26&lt;&gt;0,VLOOKUP(B26,'Liste des licenciés'!$B$2:$G$344,3,FALSE)," ")</f>
        <v xml:space="preserve"> </v>
      </c>
      <c r="E26" s="9" t="str">
        <f>IF(B26&lt;&gt;0,VLOOKUP(B26,'Liste des licenciés'!$B$2:$G$344,4,FALSE)," ")</f>
        <v xml:space="preserve"> </v>
      </c>
      <c r="F26" s="161" t="str">
        <f>IF(B26&lt;&gt;0,VLOOKUP(B26,'Liste des licenciés'!$B$2:$G$344,6,FALSE)," ")</f>
        <v xml:space="preserve"> </v>
      </c>
      <c r="G26" s="63"/>
      <c r="H26" s="73"/>
      <c r="I26" s="5"/>
      <c r="J26" s="5"/>
      <c r="K26" s="5"/>
      <c r="L26" s="4" t="b">
        <f>'Benjamins (calculs)'!R20</f>
        <v>0</v>
      </c>
      <c r="M26" s="7">
        <f>'Benjamins (calculs)'!T20</f>
        <v>0</v>
      </c>
      <c r="N26" s="63"/>
      <c r="O26" s="136"/>
      <c r="P26" s="34"/>
      <c r="Q26" s="5"/>
      <c r="R26" s="5"/>
      <c r="S26" s="7">
        <f>'Benjamins (calculs)'!AA20</f>
        <v>0</v>
      </c>
      <c r="T26" s="134"/>
      <c r="U26" s="38"/>
      <c r="V26" s="34"/>
      <c r="W26" s="5"/>
      <c r="X26" s="7">
        <f>'Benjamins (calculs)'!AF20</f>
        <v>0</v>
      </c>
      <c r="Y26" s="38"/>
      <c r="Z26" s="44"/>
      <c r="AA26" s="56"/>
      <c r="AB26" s="135"/>
      <c r="AC26" s="60"/>
      <c r="AD26" s="7" t="str">
        <f>'Benjamins (calculs)'!AU20</f>
        <v/>
      </c>
      <c r="AE26" s="7" t="str">
        <f>'Benjamins (calculs)'!AV20</f>
        <v/>
      </c>
      <c r="AF26" s="1">
        <v>12</v>
      </c>
      <c r="AG26" s="1">
        <v>10</v>
      </c>
      <c r="AH26" s="154" t="str">
        <f t="shared" si="0"/>
        <v xml:space="preserve"> </v>
      </c>
      <c r="AI26" s="110"/>
    </row>
    <row r="27" spans="1:35" ht="15" x14ac:dyDescent="0.25">
      <c r="A27" s="8"/>
      <c r="B27" s="31"/>
      <c r="C27" s="4" t="str">
        <f>IF(B27&lt;&gt;0,VLOOKUP(B27,'Liste des licenciés'!$B$2:$G$344,2,FALSE)," ")</f>
        <v xml:space="preserve"> </v>
      </c>
      <c r="D27" s="4" t="str">
        <f>IF(B27&lt;&gt;0,VLOOKUP(B27,'Liste des licenciés'!$B$2:$G$344,3,FALSE)," ")</f>
        <v xml:space="preserve"> </v>
      </c>
      <c r="E27" s="9" t="str">
        <f>IF(B27&lt;&gt;0,VLOOKUP(B27,'Liste des licenciés'!$B$2:$G$344,4,FALSE)," ")</f>
        <v xml:space="preserve"> </v>
      </c>
      <c r="F27" s="161" t="str">
        <f>IF(B27&lt;&gt;0,VLOOKUP(B27,'Liste des licenciés'!$B$2:$G$344,6,FALSE)," ")</f>
        <v xml:space="preserve"> </v>
      </c>
      <c r="G27" s="63"/>
      <c r="H27" s="73"/>
      <c r="I27" s="5"/>
      <c r="J27" s="5"/>
      <c r="K27" s="5"/>
      <c r="L27" s="4" t="b">
        <f>'Benjamins (calculs)'!R21</f>
        <v>0</v>
      </c>
      <c r="M27" s="7">
        <f>'Benjamins (calculs)'!T21</f>
        <v>0</v>
      </c>
      <c r="N27" s="63"/>
      <c r="O27" s="136"/>
      <c r="P27" s="34"/>
      <c r="Q27" s="5"/>
      <c r="R27" s="5"/>
      <c r="S27" s="7">
        <f>'Benjamins (calculs)'!AA21</f>
        <v>0</v>
      </c>
      <c r="T27" s="134"/>
      <c r="U27" s="38"/>
      <c r="V27" s="34"/>
      <c r="W27" s="5"/>
      <c r="X27" s="7">
        <f>'Benjamins (calculs)'!AF21</f>
        <v>0</v>
      </c>
      <c r="Y27" s="38"/>
      <c r="Z27" s="44"/>
      <c r="AA27" s="56"/>
      <c r="AB27" s="135"/>
      <c r="AC27" s="60"/>
      <c r="AD27" s="7" t="str">
        <f>'Benjamins (calculs)'!AU21</f>
        <v/>
      </c>
      <c r="AE27" s="7" t="str">
        <f>'Benjamins (calculs)'!AV21</f>
        <v/>
      </c>
      <c r="AF27" s="1">
        <v>13</v>
      </c>
      <c r="AG27" s="1">
        <v>10</v>
      </c>
      <c r="AH27" s="154" t="str">
        <f t="shared" si="0"/>
        <v xml:space="preserve"> </v>
      </c>
      <c r="AI27" s="110"/>
    </row>
    <row r="28" spans="1:35" ht="15" x14ac:dyDescent="0.25">
      <c r="A28" s="8"/>
      <c r="B28" s="31"/>
      <c r="C28" s="4" t="str">
        <f>IF(B28&lt;&gt;0,VLOOKUP(B28,'Liste des licenciés'!$B$2:$G$344,2,FALSE)," ")</f>
        <v xml:space="preserve"> </v>
      </c>
      <c r="D28" s="4" t="str">
        <f>IF(B28&lt;&gt;0,VLOOKUP(B28,'Liste des licenciés'!$B$2:$G$344,3,FALSE)," ")</f>
        <v xml:space="preserve"> </v>
      </c>
      <c r="E28" s="9" t="str">
        <f>IF(B28&lt;&gt;0,VLOOKUP(B28,'Liste des licenciés'!$B$2:$G$344,4,FALSE)," ")</f>
        <v xml:space="preserve"> </v>
      </c>
      <c r="F28" s="161" t="str">
        <f>IF(B28&lt;&gt;0,VLOOKUP(B28,'Liste des licenciés'!$B$2:$G$344,6,FALSE)," ")</f>
        <v xml:space="preserve"> </v>
      </c>
      <c r="G28" s="63"/>
      <c r="H28" s="73"/>
      <c r="I28" s="5"/>
      <c r="J28" s="5"/>
      <c r="K28" s="5"/>
      <c r="L28" s="4" t="b">
        <f>'Benjamins (calculs)'!R22</f>
        <v>0</v>
      </c>
      <c r="M28" s="7">
        <f>'Benjamins (calculs)'!T22</f>
        <v>0</v>
      </c>
      <c r="N28" s="63"/>
      <c r="O28" s="136"/>
      <c r="P28" s="34"/>
      <c r="Q28" s="5"/>
      <c r="R28" s="5"/>
      <c r="S28" s="7">
        <f>'Benjamins (calculs)'!AA22</f>
        <v>0</v>
      </c>
      <c r="T28" s="134"/>
      <c r="U28" s="38"/>
      <c r="V28" s="34"/>
      <c r="W28" s="5"/>
      <c r="X28" s="7">
        <f>'Benjamins (calculs)'!AF22</f>
        <v>0</v>
      </c>
      <c r="Y28" s="38"/>
      <c r="Z28" s="44"/>
      <c r="AA28" s="56"/>
      <c r="AB28" s="135"/>
      <c r="AC28" s="60"/>
      <c r="AD28" s="7" t="str">
        <f>'Benjamins (calculs)'!AU22</f>
        <v/>
      </c>
      <c r="AE28" s="7" t="str">
        <f>'Benjamins (calculs)'!AV22</f>
        <v/>
      </c>
      <c r="AF28" s="1">
        <v>14</v>
      </c>
      <c r="AG28" s="1">
        <v>10</v>
      </c>
      <c r="AH28" s="154" t="str">
        <f t="shared" si="0"/>
        <v xml:space="preserve"> </v>
      </c>
      <c r="AI28" s="110"/>
    </row>
    <row r="29" spans="1:35" ht="15" x14ac:dyDescent="0.25">
      <c r="A29" s="8"/>
      <c r="B29" s="31"/>
      <c r="C29" s="4" t="str">
        <f>IF(B29&lt;&gt;0,VLOOKUP(B29,'Liste des licenciés'!$B$2:$G$344,2,FALSE)," ")</f>
        <v xml:space="preserve"> </v>
      </c>
      <c r="D29" s="4" t="str">
        <f>IF(B29&lt;&gt;0,VLOOKUP(B29,'Liste des licenciés'!$B$2:$G$344,3,FALSE)," ")</f>
        <v xml:space="preserve"> </v>
      </c>
      <c r="E29" s="9" t="str">
        <f>IF(B29&lt;&gt;0,VLOOKUP(B29,'Liste des licenciés'!$B$2:$G$344,4,FALSE)," ")</f>
        <v xml:space="preserve"> </v>
      </c>
      <c r="F29" s="161" t="str">
        <f>IF(B29&lt;&gt;0,VLOOKUP(B29,'Liste des licenciés'!$B$2:$G$344,6,FALSE)," ")</f>
        <v xml:space="preserve"> </v>
      </c>
      <c r="G29" s="63"/>
      <c r="H29" s="73"/>
      <c r="I29" s="5"/>
      <c r="J29" s="5"/>
      <c r="K29" s="5"/>
      <c r="L29" s="4" t="b">
        <f>'Benjamins (calculs)'!R23</f>
        <v>0</v>
      </c>
      <c r="M29" s="7">
        <f>'Benjamins (calculs)'!T23</f>
        <v>0</v>
      </c>
      <c r="N29" s="63"/>
      <c r="O29" s="136"/>
      <c r="P29" s="34"/>
      <c r="Q29" s="5"/>
      <c r="R29" s="5"/>
      <c r="S29" s="7">
        <f>'Benjamins (calculs)'!AA23</f>
        <v>0</v>
      </c>
      <c r="T29" s="134"/>
      <c r="U29" s="38"/>
      <c r="V29" s="34"/>
      <c r="W29" s="5"/>
      <c r="X29" s="7">
        <f>'Benjamins (calculs)'!AF23</f>
        <v>0</v>
      </c>
      <c r="Y29" s="38"/>
      <c r="Z29" s="44"/>
      <c r="AA29" s="56"/>
      <c r="AB29" s="135"/>
      <c r="AC29" s="60"/>
      <c r="AD29" s="7" t="str">
        <f>'Benjamins (calculs)'!AU23</f>
        <v/>
      </c>
      <c r="AE29" s="7" t="str">
        <f>'Benjamins (calculs)'!AV23</f>
        <v/>
      </c>
      <c r="AF29" s="1">
        <v>15</v>
      </c>
      <c r="AG29" s="1">
        <v>10</v>
      </c>
      <c r="AH29" s="154" t="str">
        <f t="shared" si="0"/>
        <v xml:space="preserve"> </v>
      </c>
      <c r="AI29" s="110"/>
    </row>
    <row r="30" spans="1:35" ht="15" x14ac:dyDescent="0.25">
      <c r="A30" s="8"/>
      <c r="B30" s="31"/>
      <c r="C30" s="4" t="str">
        <f>IF(B30&lt;&gt;0,VLOOKUP(B30,'Liste des licenciés'!$B$2:$G$344,2,FALSE)," ")</f>
        <v xml:space="preserve"> </v>
      </c>
      <c r="D30" s="4" t="str">
        <f>IF(B30&lt;&gt;0,VLOOKUP(B30,'Liste des licenciés'!$B$2:$G$344,3,FALSE)," ")</f>
        <v xml:space="preserve"> </v>
      </c>
      <c r="E30" s="9" t="str">
        <f>IF(B30&lt;&gt;0,VLOOKUP(B30,'Liste des licenciés'!$B$2:$G$344,4,FALSE)," ")</f>
        <v xml:space="preserve"> </v>
      </c>
      <c r="F30" s="161" t="str">
        <f>IF(B30&lt;&gt;0,VLOOKUP(B30,'Liste des licenciés'!$B$2:$G$344,6,FALSE)," ")</f>
        <v xml:space="preserve"> </v>
      </c>
      <c r="G30" s="63"/>
      <c r="H30" s="73"/>
      <c r="I30" s="5"/>
      <c r="J30" s="5"/>
      <c r="K30" s="5"/>
      <c r="L30" s="4" t="b">
        <f>'Benjamins (calculs)'!R24</f>
        <v>0</v>
      </c>
      <c r="M30" s="7">
        <f>'Benjamins (calculs)'!T24</f>
        <v>0</v>
      </c>
      <c r="N30" s="63"/>
      <c r="O30" s="136"/>
      <c r="P30" s="34"/>
      <c r="Q30" s="5"/>
      <c r="R30" s="5"/>
      <c r="S30" s="7">
        <f>'Benjamins (calculs)'!AA24</f>
        <v>0</v>
      </c>
      <c r="T30" s="134"/>
      <c r="U30" s="38"/>
      <c r="V30" s="34"/>
      <c r="W30" s="5"/>
      <c r="X30" s="7">
        <f>'Benjamins (calculs)'!AF24</f>
        <v>0</v>
      </c>
      <c r="Y30" s="38"/>
      <c r="Z30" s="44"/>
      <c r="AA30" s="56"/>
      <c r="AB30" s="135"/>
      <c r="AC30" s="60"/>
      <c r="AD30" s="7" t="str">
        <f>'Benjamins (calculs)'!AU24</f>
        <v/>
      </c>
      <c r="AE30" s="7" t="str">
        <f>'Benjamins (calculs)'!AV24</f>
        <v/>
      </c>
      <c r="AF30" s="1">
        <v>16</v>
      </c>
      <c r="AG30" s="1">
        <v>10</v>
      </c>
      <c r="AH30" s="154" t="str">
        <f t="shared" si="0"/>
        <v xml:space="preserve"> </v>
      </c>
      <c r="AI30" s="110"/>
    </row>
    <row r="31" spans="1:35" ht="15" x14ac:dyDescent="0.25">
      <c r="A31" s="8"/>
      <c r="B31" s="31"/>
      <c r="C31" s="4" t="str">
        <f>IF(B31&lt;&gt;0,VLOOKUP(B31,'Liste des licenciés'!$B$2:$G$344,2,FALSE)," ")</f>
        <v xml:space="preserve"> </v>
      </c>
      <c r="D31" s="4" t="str">
        <f>IF(B31&lt;&gt;0,VLOOKUP(B31,'Liste des licenciés'!$B$2:$G$344,3,FALSE)," ")</f>
        <v xml:space="preserve"> </v>
      </c>
      <c r="E31" s="9" t="str">
        <f>IF(B31&lt;&gt;0,VLOOKUP(B31,'Liste des licenciés'!$B$2:$G$344,4,FALSE)," ")</f>
        <v xml:space="preserve"> </v>
      </c>
      <c r="F31" s="161" t="str">
        <f>IF(B31&lt;&gt;0,VLOOKUP(B31,'Liste des licenciés'!$B$2:$G$344,6,FALSE)," ")</f>
        <v xml:space="preserve"> </v>
      </c>
      <c r="G31" s="63"/>
      <c r="H31" s="73"/>
      <c r="I31" s="5"/>
      <c r="J31" s="5"/>
      <c r="K31" s="5"/>
      <c r="L31" s="4" t="b">
        <f>'Benjamins (calculs)'!R25</f>
        <v>0</v>
      </c>
      <c r="M31" s="7">
        <f>'Benjamins (calculs)'!T25</f>
        <v>0</v>
      </c>
      <c r="N31" s="63"/>
      <c r="O31" s="136"/>
      <c r="P31" s="34"/>
      <c r="Q31" s="5"/>
      <c r="R31" s="5"/>
      <c r="S31" s="7">
        <f>'Benjamins (calculs)'!AA25</f>
        <v>0</v>
      </c>
      <c r="T31" s="134"/>
      <c r="U31" s="38"/>
      <c r="V31" s="34"/>
      <c r="W31" s="5"/>
      <c r="X31" s="7">
        <f>'Benjamins (calculs)'!AF25</f>
        <v>0</v>
      </c>
      <c r="Y31" s="38"/>
      <c r="Z31" s="44"/>
      <c r="AA31" s="56"/>
      <c r="AB31" s="135"/>
      <c r="AC31" s="60"/>
      <c r="AD31" s="7" t="str">
        <f>'Benjamins (calculs)'!AU25</f>
        <v/>
      </c>
      <c r="AE31" s="7" t="str">
        <f>'Benjamins (calculs)'!AV25</f>
        <v/>
      </c>
      <c r="AF31" s="1">
        <v>17</v>
      </c>
      <c r="AG31" s="1">
        <v>10</v>
      </c>
      <c r="AH31" s="154" t="str">
        <f t="shared" si="0"/>
        <v xml:space="preserve"> </v>
      </c>
      <c r="AI31" s="110"/>
    </row>
    <row r="32" spans="1:35" ht="15" x14ac:dyDescent="0.25">
      <c r="A32" s="8"/>
      <c r="B32" s="31"/>
      <c r="C32" s="4" t="str">
        <f>IF(B32&lt;&gt;0,VLOOKUP(B32,'Liste des licenciés'!$B$2:$G$344,2,FALSE)," ")</f>
        <v xml:space="preserve"> </v>
      </c>
      <c r="D32" s="4" t="str">
        <f>IF(B32&lt;&gt;0,VLOOKUP(B32,'Liste des licenciés'!$B$2:$G$344,3,FALSE)," ")</f>
        <v xml:space="preserve"> </v>
      </c>
      <c r="E32" s="9" t="str">
        <f>IF(B32&lt;&gt;0,VLOOKUP(B32,'Liste des licenciés'!$B$2:$G$344,4,FALSE)," ")</f>
        <v xml:space="preserve"> </v>
      </c>
      <c r="F32" s="161" t="str">
        <f>IF(B32&lt;&gt;0,VLOOKUP(B32,'Liste des licenciés'!$B$2:$G$344,6,FALSE)," ")</f>
        <v xml:space="preserve"> </v>
      </c>
      <c r="G32" s="63"/>
      <c r="H32" s="73"/>
      <c r="I32" s="5"/>
      <c r="J32" s="5"/>
      <c r="K32" s="5"/>
      <c r="L32" s="4" t="b">
        <f>'Benjamins (calculs)'!R26</f>
        <v>0</v>
      </c>
      <c r="M32" s="7">
        <f>'Benjamins (calculs)'!T26</f>
        <v>0</v>
      </c>
      <c r="N32" s="63"/>
      <c r="O32" s="136"/>
      <c r="P32" s="34"/>
      <c r="Q32" s="5"/>
      <c r="R32" s="5"/>
      <c r="S32" s="7">
        <f>'Benjamins (calculs)'!AA26</f>
        <v>0</v>
      </c>
      <c r="T32" s="134"/>
      <c r="U32" s="38"/>
      <c r="V32" s="34"/>
      <c r="W32" s="5"/>
      <c r="X32" s="7">
        <f>'Benjamins (calculs)'!AF26</f>
        <v>0</v>
      </c>
      <c r="Y32" s="38"/>
      <c r="Z32" s="44"/>
      <c r="AA32" s="56"/>
      <c r="AB32" s="135"/>
      <c r="AC32" s="60"/>
      <c r="AD32" s="7" t="str">
        <f>'Benjamins (calculs)'!AU26</f>
        <v/>
      </c>
      <c r="AE32" s="7" t="str">
        <f>'Benjamins (calculs)'!AV26</f>
        <v/>
      </c>
      <c r="AF32" s="1">
        <v>18</v>
      </c>
      <c r="AG32" s="1">
        <v>10</v>
      </c>
      <c r="AH32" s="154" t="str">
        <f t="shared" si="0"/>
        <v xml:space="preserve"> </v>
      </c>
      <c r="AI32" s="110"/>
    </row>
    <row r="33" spans="1:35" ht="15" x14ac:dyDescent="0.25">
      <c r="A33" s="8"/>
      <c r="B33" s="31"/>
      <c r="C33" s="4" t="str">
        <f>IF(B33&lt;&gt;0,VLOOKUP(B33,'Liste des licenciés'!$B$2:$G$344,2,FALSE)," ")</f>
        <v xml:space="preserve"> </v>
      </c>
      <c r="D33" s="4" t="str">
        <f>IF(B33&lt;&gt;0,VLOOKUP(B33,'Liste des licenciés'!$B$2:$G$344,3,FALSE)," ")</f>
        <v xml:space="preserve"> </v>
      </c>
      <c r="E33" s="9" t="str">
        <f>IF(B33&lt;&gt;0,VLOOKUP(B33,'Liste des licenciés'!$B$2:$G$344,4,FALSE)," ")</f>
        <v xml:space="preserve"> </v>
      </c>
      <c r="F33" s="161" t="str">
        <f>IF(B33&lt;&gt;0,VLOOKUP(B33,'Liste des licenciés'!$B$2:$G$344,6,FALSE)," ")</f>
        <v xml:space="preserve"> </v>
      </c>
      <c r="G33" s="63"/>
      <c r="H33" s="73"/>
      <c r="I33" s="5"/>
      <c r="J33" s="5"/>
      <c r="K33" s="5"/>
      <c r="L33" s="4" t="b">
        <f>'Benjamins (calculs)'!R27</f>
        <v>0</v>
      </c>
      <c r="M33" s="7">
        <f>'Benjamins (calculs)'!T27</f>
        <v>0</v>
      </c>
      <c r="N33" s="63"/>
      <c r="O33" s="136"/>
      <c r="P33" s="34"/>
      <c r="Q33" s="5"/>
      <c r="R33" s="5"/>
      <c r="S33" s="7">
        <f>'Benjamins (calculs)'!AA27</f>
        <v>0</v>
      </c>
      <c r="T33" s="134"/>
      <c r="U33" s="38"/>
      <c r="V33" s="34"/>
      <c r="W33" s="5"/>
      <c r="X33" s="7">
        <f>'Benjamins (calculs)'!AF27</f>
        <v>0</v>
      </c>
      <c r="Y33" s="38"/>
      <c r="Z33" s="44"/>
      <c r="AA33" s="56"/>
      <c r="AB33" s="135"/>
      <c r="AC33" s="60"/>
      <c r="AD33" s="7" t="str">
        <f>'Benjamins (calculs)'!AU27</f>
        <v/>
      </c>
      <c r="AE33" s="7" t="str">
        <f>'Benjamins (calculs)'!AV27</f>
        <v/>
      </c>
      <c r="AF33" s="1">
        <v>19</v>
      </c>
      <c r="AG33" s="1">
        <v>10</v>
      </c>
      <c r="AH33" s="154" t="str">
        <f t="shared" si="0"/>
        <v xml:space="preserve"> </v>
      </c>
      <c r="AI33" s="110"/>
    </row>
    <row r="34" spans="1:35" ht="15" x14ac:dyDescent="0.25">
      <c r="A34" s="8"/>
      <c r="B34" s="31"/>
      <c r="C34" s="4" t="str">
        <f>IF(B34&lt;&gt;0,VLOOKUP(B34,'Liste des licenciés'!$B$2:$G$344,2,FALSE)," ")</f>
        <v xml:space="preserve"> </v>
      </c>
      <c r="D34" s="4" t="str">
        <f>IF(B34&lt;&gt;0,VLOOKUP(B34,'Liste des licenciés'!$B$2:$G$344,3,FALSE)," ")</f>
        <v xml:space="preserve"> </v>
      </c>
      <c r="E34" s="9" t="str">
        <f>IF(B34&lt;&gt;0,VLOOKUP(B34,'Liste des licenciés'!$B$2:$G$344,4,FALSE)," ")</f>
        <v xml:space="preserve"> </v>
      </c>
      <c r="F34" s="161" t="str">
        <f>IF(B34&lt;&gt;0,VLOOKUP(B34,'Liste des licenciés'!$B$2:$G$344,6,FALSE)," ")</f>
        <v xml:space="preserve"> </v>
      </c>
      <c r="G34" s="63"/>
      <c r="H34" s="73"/>
      <c r="I34" s="5"/>
      <c r="J34" s="5"/>
      <c r="K34" s="5"/>
      <c r="L34" s="4" t="b">
        <f>'Benjamins (calculs)'!R28</f>
        <v>0</v>
      </c>
      <c r="M34" s="7">
        <f>'Benjamins (calculs)'!T28</f>
        <v>0</v>
      </c>
      <c r="N34" s="63"/>
      <c r="O34" s="136"/>
      <c r="P34" s="34"/>
      <c r="Q34" s="5"/>
      <c r="R34" s="5"/>
      <c r="S34" s="7">
        <f>'Benjamins (calculs)'!AA28</f>
        <v>0</v>
      </c>
      <c r="T34" s="134"/>
      <c r="U34" s="38"/>
      <c r="V34" s="34"/>
      <c r="W34" s="5"/>
      <c r="X34" s="7">
        <f>'Benjamins (calculs)'!AF28</f>
        <v>0</v>
      </c>
      <c r="Y34" s="38"/>
      <c r="Z34" s="44"/>
      <c r="AA34" s="56"/>
      <c r="AB34" s="135"/>
      <c r="AC34" s="60"/>
      <c r="AD34" s="7" t="str">
        <f>'Benjamins (calculs)'!AU28</f>
        <v/>
      </c>
      <c r="AE34" s="7" t="str">
        <f>'Benjamins (calculs)'!AV28</f>
        <v/>
      </c>
      <c r="AF34" s="1">
        <v>20</v>
      </c>
      <c r="AG34" s="1">
        <v>10</v>
      </c>
      <c r="AH34" s="154" t="str">
        <f t="shared" si="0"/>
        <v xml:space="preserve"> </v>
      </c>
      <c r="AI34" s="110"/>
    </row>
    <row r="35" spans="1:35" ht="15" x14ac:dyDescent="0.25">
      <c r="A35" s="8"/>
      <c r="B35" s="31"/>
      <c r="C35" s="4" t="str">
        <f>IF(B35&lt;&gt;0,VLOOKUP(B35,'Liste des licenciés'!$B$2:$G$344,2,FALSE)," ")</f>
        <v xml:space="preserve"> </v>
      </c>
      <c r="D35" s="4" t="str">
        <f>IF(B35&lt;&gt;0,VLOOKUP(B35,'Liste des licenciés'!$B$2:$G$344,3,FALSE)," ")</f>
        <v xml:space="preserve"> </v>
      </c>
      <c r="E35" s="9" t="str">
        <f>IF(B35&lt;&gt;0,VLOOKUP(B35,'Liste des licenciés'!$B$2:$G$344,4,FALSE)," ")</f>
        <v xml:space="preserve"> </v>
      </c>
      <c r="F35" s="161" t="str">
        <f>IF(B35&lt;&gt;0,VLOOKUP(B35,'Liste des licenciés'!$B$2:$G$344,6,FALSE)," ")</f>
        <v xml:space="preserve"> </v>
      </c>
      <c r="G35" s="63"/>
      <c r="H35" s="73"/>
      <c r="I35" s="5"/>
      <c r="J35" s="5"/>
      <c r="K35" s="5"/>
      <c r="L35" s="4" t="b">
        <f>'Benjamins (calculs)'!R29</f>
        <v>0</v>
      </c>
      <c r="M35" s="7">
        <f>'Benjamins (calculs)'!T29</f>
        <v>0</v>
      </c>
      <c r="N35" s="63"/>
      <c r="O35" s="136"/>
      <c r="P35" s="34"/>
      <c r="Q35" s="5"/>
      <c r="R35" s="5"/>
      <c r="S35" s="7">
        <f>'Benjamins (calculs)'!AA29</f>
        <v>0</v>
      </c>
      <c r="T35" s="134"/>
      <c r="U35" s="38"/>
      <c r="V35" s="34"/>
      <c r="W35" s="5"/>
      <c r="X35" s="7">
        <f>'Benjamins (calculs)'!AF29</f>
        <v>0</v>
      </c>
      <c r="Y35" s="38"/>
      <c r="Z35" s="44"/>
      <c r="AA35" s="56"/>
      <c r="AB35" s="135"/>
      <c r="AC35" s="60"/>
      <c r="AD35" s="7" t="str">
        <f>'Benjamins (calculs)'!AU29</f>
        <v/>
      </c>
      <c r="AE35" s="7" t="str">
        <f>'Benjamins (calculs)'!AV29</f>
        <v/>
      </c>
      <c r="AF35" s="1">
        <v>21</v>
      </c>
      <c r="AG35" s="1">
        <v>10</v>
      </c>
      <c r="AH35" s="154" t="str">
        <f t="shared" si="0"/>
        <v xml:space="preserve"> </v>
      </c>
      <c r="AI35" s="110"/>
    </row>
    <row r="36" spans="1:35" ht="15" x14ac:dyDescent="0.25">
      <c r="A36" s="8"/>
      <c r="B36" s="31"/>
      <c r="C36" s="4" t="str">
        <f>IF(B36&lt;&gt;0,VLOOKUP(B36,'Liste des licenciés'!$B$2:$G$344,2,FALSE)," ")</f>
        <v xml:space="preserve"> </v>
      </c>
      <c r="D36" s="4" t="str">
        <f>IF(B36&lt;&gt;0,VLOOKUP(B36,'Liste des licenciés'!$B$2:$G$344,3,FALSE)," ")</f>
        <v xml:space="preserve"> </v>
      </c>
      <c r="E36" s="9" t="str">
        <f>IF(B36&lt;&gt;0,VLOOKUP(B36,'Liste des licenciés'!$B$2:$G$344,4,FALSE)," ")</f>
        <v xml:space="preserve"> </v>
      </c>
      <c r="F36" s="161" t="str">
        <f>IF(B36&lt;&gt;0,VLOOKUP(B36,'Liste des licenciés'!$B$2:$G$344,6,FALSE)," ")</f>
        <v xml:space="preserve"> </v>
      </c>
      <c r="G36" s="63"/>
      <c r="H36" s="73"/>
      <c r="I36" s="5"/>
      <c r="J36" s="5"/>
      <c r="K36" s="5"/>
      <c r="L36" s="4" t="b">
        <f>'Benjamins (calculs)'!R30</f>
        <v>0</v>
      </c>
      <c r="M36" s="7">
        <f>'Benjamins (calculs)'!T30</f>
        <v>0</v>
      </c>
      <c r="N36" s="63"/>
      <c r="O36" s="136"/>
      <c r="P36" s="34"/>
      <c r="Q36" s="5"/>
      <c r="R36" s="5"/>
      <c r="S36" s="7">
        <f>'Benjamins (calculs)'!AA30</f>
        <v>0</v>
      </c>
      <c r="T36" s="134"/>
      <c r="U36" s="38"/>
      <c r="V36" s="34"/>
      <c r="W36" s="5"/>
      <c r="X36" s="7">
        <f>'Benjamins (calculs)'!AF30</f>
        <v>0</v>
      </c>
      <c r="Y36" s="38"/>
      <c r="Z36" s="44"/>
      <c r="AA36" s="56"/>
      <c r="AB36" s="135"/>
      <c r="AC36" s="60"/>
      <c r="AD36" s="7" t="str">
        <f>'Benjamins (calculs)'!AU30</f>
        <v/>
      </c>
      <c r="AE36" s="7" t="str">
        <f>'Benjamins (calculs)'!AV30</f>
        <v/>
      </c>
      <c r="AF36" s="1">
        <v>22</v>
      </c>
      <c r="AG36" s="1">
        <v>10</v>
      </c>
      <c r="AH36" s="154" t="str">
        <f t="shared" si="0"/>
        <v xml:space="preserve"> </v>
      </c>
      <c r="AI36" s="110"/>
    </row>
    <row r="37" spans="1:35" ht="15" x14ac:dyDescent="0.25">
      <c r="A37" s="8"/>
      <c r="B37" s="31"/>
      <c r="C37" s="4" t="str">
        <f>IF(B37&lt;&gt;0,VLOOKUP(B37,'Liste des licenciés'!$B$2:$G$344,2,FALSE)," ")</f>
        <v xml:space="preserve"> </v>
      </c>
      <c r="D37" s="4" t="str">
        <f>IF(B37&lt;&gt;0,VLOOKUP(B37,'Liste des licenciés'!$B$2:$G$344,3,FALSE)," ")</f>
        <v xml:space="preserve"> </v>
      </c>
      <c r="E37" s="9" t="str">
        <f>IF(B37&lt;&gt;0,VLOOKUP(B37,'Liste des licenciés'!$B$2:$G$344,4,FALSE)," ")</f>
        <v xml:space="preserve"> </v>
      </c>
      <c r="F37" s="161" t="str">
        <f>IF(B37&lt;&gt;0,VLOOKUP(B37,'Liste des licenciés'!$B$2:$G$344,6,FALSE)," ")</f>
        <v xml:space="preserve"> </v>
      </c>
      <c r="G37" s="63"/>
      <c r="H37" s="73"/>
      <c r="I37" s="5"/>
      <c r="J37" s="5"/>
      <c r="K37" s="5"/>
      <c r="L37" s="4" t="b">
        <f>'Benjamins (calculs)'!R31</f>
        <v>0</v>
      </c>
      <c r="M37" s="7">
        <f>'Benjamins (calculs)'!T31</f>
        <v>0</v>
      </c>
      <c r="N37" s="63"/>
      <c r="O37" s="136"/>
      <c r="P37" s="34"/>
      <c r="Q37" s="5"/>
      <c r="R37" s="5"/>
      <c r="S37" s="7">
        <f>'Benjamins (calculs)'!AA31</f>
        <v>0</v>
      </c>
      <c r="T37" s="134"/>
      <c r="U37" s="38"/>
      <c r="V37" s="34"/>
      <c r="W37" s="5"/>
      <c r="X37" s="7">
        <f>'Benjamins (calculs)'!AF31</f>
        <v>0</v>
      </c>
      <c r="Y37" s="38"/>
      <c r="Z37" s="44"/>
      <c r="AA37" s="56"/>
      <c r="AB37" s="135"/>
      <c r="AC37" s="60"/>
      <c r="AD37" s="7" t="str">
        <f>'Benjamins (calculs)'!AU31</f>
        <v/>
      </c>
      <c r="AE37" s="7" t="str">
        <f>'Benjamins (calculs)'!AV31</f>
        <v/>
      </c>
      <c r="AF37" s="1">
        <v>23</v>
      </c>
      <c r="AG37" s="1">
        <v>10</v>
      </c>
      <c r="AH37" s="154" t="str">
        <f t="shared" si="0"/>
        <v xml:space="preserve"> </v>
      </c>
      <c r="AI37" s="110"/>
    </row>
    <row r="38" spans="1:35" ht="15" x14ac:dyDescent="0.25">
      <c r="A38" s="8"/>
      <c r="B38" s="31"/>
      <c r="C38" s="4" t="str">
        <f>IF(B38&lt;&gt;0,VLOOKUP(B38,'Liste des licenciés'!$B$2:$G$344,2,FALSE)," ")</f>
        <v xml:space="preserve"> </v>
      </c>
      <c r="D38" s="4" t="str">
        <f>IF(B38&lt;&gt;0,VLOOKUP(B38,'Liste des licenciés'!$B$2:$G$344,3,FALSE)," ")</f>
        <v xml:space="preserve"> </v>
      </c>
      <c r="E38" s="9" t="str">
        <f>IF(B38&lt;&gt;0,VLOOKUP(B38,'Liste des licenciés'!$B$2:$G$344,4,FALSE)," ")</f>
        <v xml:space="preserve"> </v>
      </c>
      <c r="F38" s="161" t="str">
        <f>IF(B38&lt;&gt;0,VLOOKUP(B38,'Liste des licenciés'!$B$2:$G$344,6,FALSE)," ")</f>
        <v xml:space="preserve"> </v>
      </c>
      <c r="G38" s="63"/>
      <c r="H38" s="73"/>
      <c r="I38" s="5"/>
      <c r="J38" s="5"/>
      <c r="K38" s="5"/>
      <c r="L38" s="4" t="b">
        <f>'Benjamins (calculs)'!R32</f>
        <v>0</v>
      </c>
      <c r="M38" s="7">
        <f>'Benjamins (calculs)'!T32</f>
        <v>0</v>
      </c>
      <c r="N38" s="63"/>
      <c r="O38" s="136"/>
      <c r="P38" s="34"/>
      <c r="Q38" s="5"/>
      <c r="R38" s="5"/>
      <c r="S38" s="7">
        <f>'Benjamins (calculs)'!AA32</f>
        <v>0</v>
      </c>
      <c r="T38" s="134"/>
      <c r="U38" s="38"/>
      <c r="V38" s="34"/>
      <c r="W38" s="5"/>
      <c r="X38" s="7">
        <f>'Benjamins (calculs)'!AF32</f>
        <v>0</v>
      </c>
      <c r="Y38" s="38"/>
      <c r="Z38" s="44"/>
      <c r="AA38" s="56"/>
      <c r="AB38" s="135"/>
      <c r="AC38" s="60"/>
      <c r="AD38" s="7" t="str">
        <f>'Benjamins (calculs)'!AU32</f>
        <v/>
      </c>
      <c r="AE38" s="7" t="str">
        <f>'Benjamins (calculs)'!AV32</f>
        <v/>
      </c>
      <c r="AF38" s="1">
        <v>24</v>
      </c>
      <c r="AG38" s="1">
        <v>10</v>
      </c>
      <c r="AH38" s="154" t="str">
        <f t="shared" si="0"/>
        <v xml:space="preserve"> </v>
      </c>
      <c r="AI38" s="110"/>
    </row>
    <row r="39" spans="1:35" ht="15" x14ac:dyDescent="0.25">
      <c r="A39" s="8"/>
      <c r="B39" s="31"/>
      <c r="C39" s="4" t="str">
        <f>IF(B39&lt;&gt;0,VLOOKUP(B39,'Liste des licenciés'!$B$2:$G$344,2,FALSE)," ")</f>
        <v xml:space="preserve"> </v>
      </c>
      <c r="D39" s="4" t="str">
        <f>IF(B39&lt;&gt;0,VLOOKUP(B39,'Liste des licenciés'!$B$2:$G$344,3,FALSE)," ")</f>
        <v xml:space="preserve"> </v>
      </c>
      <c r="E39" s="9" t="str">
        <f>IF(B39&lt;&gt;0,VLOOKUP(B39,'Liste des licenciés'!$B$2:$G$344,4,FALSE)," ")</f>
        <v xml:space="preserve"> </v>
      </c>
      <c r="F39" s="161" t="str">
        <f>IF(B39&lt;&gt;0,VLOOKUP(B39,'Liste des licenciés'!$B$2:$G$344,6,FALSE)," ")</f>
        <v xml:space="preserve"> </v>
      </c>
      <c r="G39" s="63"/>
      <c r="H39" s="73"/>
      <c r="I39" s="5"/>
      <c r="J39" s="5"/>
      <c r="K39" s="5"/>
      <c r="L39" s="4" t="b">
        <f>'Benjamins (calculs)'!R33</f>
        <v>0</v>
      </c>
      <c r="M39" s="7">
        <f>'Benjamins (calculs)'!T33</f>
        <v>0</v>
      </c>
      <c r="N39" s="63"/>
      <c r="O39" s="136"/>
      <c r="P39" s="34"/>
      <c r="Q39" s="5"/>
      <c r="R39" s="5"/>
      <c r="S39" s="7">
        <f>'Benjamins (calculs)'!AA33</f>
        <v>0</v>
      </c>
      <c r="T39" s="134"/>
      <c r="U39" s="38"/>
      <c r="V39" s="34"/>
      <c r="W39" s="5"/>
      <c r="X39" s="7">
        <f>'Benjamins (calculs)'!AF33</f>
        <v>0</v>
      </c>
      <c r="Y39" s="38"/>
      <c r="Z39" s="44"/>
      <c r="AA39" s="56"/>
      <c r="AB39" s="135"/>
      <c r="AC39" s="60"/>
      <c r="AD39" s="7" t="str">
        <f>'Benjamins (calculs)'!AU33</f>
        <v/>
      </c>
      <c r="AE39" s="7" t="str">
        <f>'Benjamins (calculs)'!AV33</f>
        <v/>
      </c>
      <c r="AF39" s="1">
        <v>25</v>
      </c>
      <c r="AG39" s="1">
        <v>10</v>
      </c>
      <c r="AH39" s="154" t="str">
        <f t="shared" si="0"/>
        <v xml:space="preserve"> </v>
      </c>
      <c r="AI39" s="110"/>
    </row>
    <row r="40" spans="1:35" ht="15" x14ac:dyDescent="0.25">
      <c r="A40" s="8"/>
      <c r="B40" s="31"/>
      <c r="C40" s="4" t="str">
        <f>IF(B40&lt;&gt;0,VLOOKUP(B40,'Liste des licenciés'!$B$2:$G$344,2,FALSE)," ")</f>
        <v xml:space="preserve"> </v>
      </c>
      <c r="D40" s="4" t="str">
        <f>IF(B40&lt;&gt;0,VLOOKUP(B40,'Liste des licenciés'!$B$2:$G$344,3,FALSE)," ")</f>
        <v xml:space="preserve"> </v>
      </c>
      <c r="E40" s="9" t="str">
        <f>IF(B40&lt;&gt;0,VLOOKUP(B40,'Liste des licenciés'!$B$2:$G$344,4,FALSE)," ")</f>
        <v xml:space="preserve"> </v>
      </c>
      <c r="F40" s="161" t="str">
        <f>IF(B40&lt;&gt;0,VLOOKUP(B40,'Liste des licenciés'!$B$2:$G$344,6,FALSE)," ")</f>
        <v xml:space="preserve"> </v>
      </c>
      <c r="G40" s="63"/>
      <c r="H40" s="73"/>
      <c r="I40" s="5"/>
      <c r="J40" s="5"/>
      <c r="K40" s="5"/>
      <c r="L40" s="4" t="b">
        <f>'Benjamins (calculs)'!R34</f>
        <v>0</v>
      </c>
      <c r="M40" s="7">
        <f>'Benjamins (calculs)'!T34</f>
        <v>0</v>
      </c>
      <c r="N40" s="63"/>
      <c r="O40" s="136"/>
      <c r="P40" s="34"/>
      <c r="Q40" s="5"/>
      <c r="R40" s="5"/>
      <c r="S40" s="7">
        <f>'Benjamins (calculs)'!AA34</f>
        <v>0</v>
      </c>
      <c r="T40" s="134"/>
      <c r="U40" s="38"/>
      <c r="V40" s="34"/>
      <c r="W40" s="5"/>
      <c r="X40" s="7">
        <f>'Benjamins (calculs)'!AF34</f>
        <v>0</v>
      </c>
      <c r="Y40" s="38"/>
      <c r="Z40" s="44"/>
      <c r="AA40" s="56"/>
      <c r="AB40" s="135"/>
      <c r="AC40" s="60"/>
      <c r="AD40" s="7" t="str">
        <f>'Benjamins (calculs)'!AU34</f>
        <v/>
      </c>
      <c r="AE40" s="7" t="str">
        <f>'Benjamins (calculs)'!AV34</f>
        <v/>
      </c>
      <c r="AF40" s="1">
        <v>26</v>
      </c>
      <c r="AG40" s="1">
        <v>10</v>
      </c>
      <c r="AH40" s="154" t="str">
        <f t="shared" si="0"/>
        <v xml:space="preserve"> </v>
      </c>
      <c r="AI40" s="110"/>
    </row>
    <row r="41" spans="1:35" ht="15" x14ac:dyDescent="0.25">
      <c r="A41" s="8"/>
      <c r="B41" s="31"/>
      <c r="C41" s="4" t="str">
        <f>IF(B41&lt;&gt;0,VLOOKUP(B41,'Liste des licenciés'!$B$2:$G$344,2,FALSE)," ")</f>
        <v xml:space="preserve"> </v>
      </c>
      <c r="D41" s="4" t="str">
        <f>IF(B41&lt;&gt;0,VLOOKUP(B41,'Liste des licenciés'!$B$2:$G$344,3,FALSE)," ")</f>
        <v xml:space="preserve"> </v>
      </c>
      <c r="E41" s="9" t="str">
        <f>IF(B41&lt;&gt;0,VLOOKUP(B41,'Liste des licenciés'!$B$2:$G$344,4,FALSE)," ")</f>
        <v xml:space="preserve"> </v>
      </c>
      <c r="F41" s="161" t="str">
        <f>IF(B41&lt;&gt;0,VLOOKUP(B41,'Liste des licenciés'!$B$2:$G$344,6,FALSE)," ")</f>
        <v xml:space="preserve"> </v>
      </c>
      <c r="G41" s="63"/>
      <c r="H41" s="73"/>
      <c r="I41" s="5"/>
      <c r="J41" s="5"/>
      <c r="K41" s="5"/>
      <c r="L41" s="4" t="b">
        <f>'Benjamins (calculs)'!R35</f>
        <v>0</v>
      </c>
      <c r="M41" s="7">
        <f>'Benjamins (calculs)'!T35</f>
        <v>0</v>
      </c>
      <c r="N41" s="63"/>
      <c r="O41" s="136"/>
      <c r="P41" s="34"/>
      <c r="Q41" s="5"/>
      <c r="R41" s="5"/>
      <c r="S41" s="7">
        <f>'Benjamins (calculs)'!AA35</f>
        <v>0</v>
      </c>
      <c r="T41" s="134"/>
      <c r="U41" s="38"/>
      <c r="V41" s="34"/>
      <c r="W41" s="5"/>
      <c r="X41" s="7">
        <f>'Benjamins (calculs)'!AF35</f>
        <v>0</v>
      </c>
      <c r="Y41" s="38"/>
      <c r="Z41" s="44"/>
      <c r="AA41" s="56"/>
      <c r="AB41" s="135"/>
      <c r="AC41" s="60"/>
      <c r="AD41" s="7" t="str">
        <f>'Benjamins (calculs)'!AU35</f>
        <v/>
      </c>
      <c r="AE41" s="7" t="str">
        <f>'Benjamins (calculs)'!AV35</f>
        <v/>
      </c>
      <c r="AF41" s="1">
        <v>27</v>
      </c>
      <c r="AG41" s="1">
        <v>10</v>
      </c>
      <c r="AH41" s="154" t="str">
        <f t="shared" si="0"/>
        <v xml:space="preserve"> </v>
      </c>
      <c r="AI41" s="110"/>
    </row>
    <row r="42" spans="1:35" ht="15" x14ac:dyDescent="0.25">
      <c r="A42" s="8"/>
      <c r="B42" s="31"/>
      <c r="C42" s="4" t="str">
        <f>IF(B42&lt;&gt;0,VLOOKUP(B42,'Liste des licenciés'!$B$2:$G$344,2,FALSE)," ")</f>
        <v xml:space="preserve"> </v>
      </c>
      <c r="D42" s="4" t="str">
        <f>IF(B42&lt;&gt;0,VLOOKUP(B42,'Liste des licenciés'!$B$2:$G$344,3,FALSE)," ")</f>
        <v xml:space="preserve"> </v>
      </c>
      <c r="E42" s="9" t="str">
        <f>IF(B42&lt;&gt;0,VLOOKUP(B42,'Liste des licenciés'!$B$2:$G$344,4,FALSE)," ")</f>
        <v xml:space="preserve"> </v>
      </c>
      <c r="F42" s="161" t="str">
        <f>IF(B42&lt;&gt;0,VLOOKUP(B42,'Liste des licenciés'!$B$2:$G$344,6,FALSE)," ")</f>
        <v xml:space="preserve"> </v>
      </c>
      <c r="G42" s="63"/>
      <c r="H42" s="73"/>
      <c r="I42" s="5"/>
      <c r="J42" s="5"/>
      <c r="K42" s="5"/>
      <c r="L42" s="4" t="b">
        <f>'Benjamins (calculs)'!R36</f>
        <v>0</v>
      </c>
      <c r="M42" s="7">
        <f>'Benjamins (calculs)'!T36</f>
        <v>0</v>
      </c>
      <c r="N42" s="63"/>
      <c r="O42" s="136"/>
      <c r="P42" s="34"/>
      <c r="Q42" s="5"/>
      <c r="R42" s="5"/>
      <c r="S42" s="7">
        <f>'Benjamins (calculs)'!AA36</f>
        <v>0</v>
      </c>
      <c r="T42" s="134"/>
      <c r="U42" s="38"/>
      <c r="V42" s="34"/>
      <c r="W42" s="5"/>
      <c r="X42" s="7">
        <f>'Benjamins (calculs)'!AF36</f>
        <v>0</v>
      </c>
      <c r="Y42" s="38"/>
      <c r="Z42" s="44"/>
      <c r="AA42" s="56"/>
      <c r="AB42" s="135"/>
      <c r="AC42" s="60"/>
      <c r="AD42" s="7" t="str">
        <f>'Benjamins (calculs)'!AU36</f>
        <v/>
      </c>
      <c r="AE42" s="7" t="str">
        <f>'Benjamins (calculs)'!AV36</f>
        <v/>
      </c>
      <c r="AF42" s="1">
        <v>28</v>
      </c>
      <c r="AG42" s="1">
        <v>10</v>
      </c>
      <c r="AH42" s="154" t="str">
        <f t="shared" si="0"/>
        <v xml:space="preserve"> </v>
      </c>
      <c r="AI42" s="110"/>
    </row>
    <row r="43" spans="1:35" ht="15" x14ac:dyDescent="0.25">
      <c r="A43" s="8"/>
      <c r="B43" s="31"/>
      <c r="C43" s="4" t="str">
        <f>IF(B43&lt;&gt;0,VLOOKUP(B43,'Liste des licenciés'!$B$2:$G$344,2,FALSE)," ")</f>
        <v xml:space="preserve"> </v>
      </c>
      <c r="D43" s="4" t="str">
        <f>IF(B43&lt;&gt;0,VLOOKUP(B43,'Liste des licenciés'!$B$2:$G$344,3,FALSE)," ")</f>
        <v xml:space="preserve"> </v>
      </c>
      <c r="E43" s="9" t="str">
        <f>IF(B43&lt;&gt;0,VLOOKUP(B43,'Liste des licenciés'!$B$2:$G$344,4,FALSE)," ")</f>
        <v xml:space="preserve"> </v>
      </c>
      <c r="F43" s="161" t="str">
        <f>IF(B43&lt;&gt;0,VLOOKUP(B43,'Liste des licenciés'!$B$2:$G$344,6,FALSE)," ")</f>
        <v xml:space="preserve"> </v>
      </c>
      <c r="G43" s="63"/>
      <c r="H43" s="73"/>
      <c r="I43" s="5"/>
      <c r="J43" s="5"/>
      <c r="K43" s="5"/>
      <c r="L43" s="4" t="b">
        <f>'Benjamins (calculs)'!R37</f>
        <v>0</v>
      </c>
      <c r="M43" s="7">
        <f>'Benjamins (calculs)'!T37</f>
        <v>0</v>
      </c>
      <c r="N43" s="63"/>
      <c r="O43" s="136"/>
      <c r="P43" s="34"/>
      <c r="Q43" s="5"/>
      <c r="R43" s="5"/>
      <c r="S43" s="7">
        <f>'Benjamins (calculs)'!AA37</f>
        <v>0</v>
      </c>
      <c r="T43" s="134"/>
      <c r="U43" s="38"/>
      <c r="V43" s="34"/>
      <c r="W43" s="5"/>
      <c r="X43" s="7">
        <f>'Benjamins (calculs)'!AF37</f>
        <v>0</v>
      </c>
      <c r="Y43" s="38"/>
      <c r="Z43" s="44"/>
      <c r="AA43" s="56"/>
      <c r="AB43" s="135"/>
      <c r="AC43" s="60"/>
      <c r="AD43" s="7" t="str">
        <f>'Benjamins (calculs)'!AU37</f>
        <v/>
      </c>
      <c r="AE43" s="7" t="str">
        <f>'Benjamins (calculs)'!AV37</f>
        <v/>
      </c>
      <c r="AF43" s="1">
        <v>29</v>
      </c>
      <c r="AG43" s="1">
        <v>10</v>
      </c>
      <c r="AH43" s="154" t="str">
        <f t="shared" si="0"/>
        <v xml:space="preserve"> </v>
      </c>
      <c r="AI43" s="110"/>
    </row>
    <row r="44" spans="1:35" ht="15.75" thickBot="1" x14ac:dyDescent="0.3">
      <c r="A44" s="15"/>
      <c r="B44" s="32"/>
      <c r="C44" s="16" t="str">
        <f>IF(B44&lt;&gt;0,VLOOKUP(B44,'Liste des licenciés'!$B$2:$G$344,2,FALSE)," ")</f>
        <v xml:space="preserve"> </v>
      </c>
      <c r="D44" s="16" t="str">
        <f>IF(B44&lt;&gt;0,VLOOKUP(B44,'Liste des licenciés'!$B$2:$G$344,3,FALSE)," ")</f>
        <v xml:space="preserve"> </v>
      </c>
      <c r="E44" s="17" t="str">
        <f>IF(B44&lt;&gt;0,VLOOKUP(B44,'Liste des licenciés'!$B$2:$G$344,4,FALSE)," ")</f>
        <v xml:space="preserve"> </v>
      </c>
      <c r="F44" s="162" t="str">
        <f>IF(B44&lt;&gt;0,VLOOKUP(B44,'Liste des licenciés'!$B$2:$G$344,6,FALSE)," ")</f>
        <v xml:space="preserve"> </v>
      </c>
      <c r="G44" s="138"/>
      <c r="H44" s="112"/>
      <c r="I44" s="113"/>
      <c r="J44" s="113"/>
      <c r="K44" s="113"/>
      <c r="L44" s="16" t="b">
        <f>'Benjamins (calculs)'!R38</f>
        <v>0</v>
      </c>
      <c r="M44" s="114">
        <f>'Benjamins (calculs)'!T38</f>
        <v>0</v>
      </c>
      <c r="N44" s="138"/>
      <c r="O44" s="142"/>
      <c r="P44" s="115"/>
      <c r="Q44" s="113"/>
      <c r="R44" s="113"/>
      <c r="S44" s="114">
        <f>'Benjamins (calculs)'!AA38</f>
        <v>0</v>
      </c>
      <c r="T44" s="143"/>
      <c r="U44" s="139"/>
      <c r="V44" s="115"/>
      <c r="W44" s="113"/>
      <c r="X44" s="114">
        <f>'Benjamins (calculs)'!AF38</f>
        <v>0</v>
      </c>
      <c r="Y44" s="139"/>
      <c r="Z44" s="140"/>
      <c r="AA44" s="116"/>
      <c r="AB44" s="141"/>
      <c r="AC44" s="144"/>
      <c r="AD44" s="114" t="str">
        <f>'Benjamins (calculs)'!AU38</f>
        <v/>
      </c>
      <c r="AE44" s="114" t="str">
        <f>'Benjamins (calculs)'!AV38</f>
        <v/>
      </c>
      <c r="AF44" s="157">
        <v>30</v>
      </c>
      <c r="AG44" s="157">
        <v>10</v>
      </c>
      <c r="AH44" s="158" t="str">
        <f t="shared" si="0"/>
        <v xml:space="preserve"> </v>
      </c>
      <c r="AI44" s="159"/>
    </row>
    <row r="45" spans="1:35" ht="5.25" customHeight="1" thickTop="1" x14ac:dyDescent="0.25">
      <c r="G45" s="63"/>
      <c r="H45" s="63"/>
      <c r="I45" s="63"/>
      <c r="J45" s="69"/>
      <c r="K45" s="69"/>
      <c r="L45" s="63"/>
      <c r="M45" s="63"/>
      <c r="N45" s="63"/>
      <c r="O45" s="50"/>
      <c r="P45" s="50"/>
      <c r="Q45" s="53"/>
      <c r="R45" s="53"/>
      <c r="S45" s="50"/>
      <c r="T45" s="53"/>
      <c r="U45" s="38"/>
      <c r="V45" s="38"/>
      <c r="W45" s="38"/>
      <c r="X45" s="38"/>
      <c r="Y45" s="38"/>
      <c r="Z45" s="44"/>
      <c r="AA45" s="44"/>
      <c r="AB45" s="44"/>
      <c r="AC45" s="37"/>
      <c r="AD45" s="37"/>
      <c r="AE45" s="37"/>
      <c r="AH45" s="36"/>
      <c r="AI45" s="36"/>
    </row>
    <row r="46" spans="1:35" x14ac:dyDescent="0.25">
      <c r="H46" s="2"/>
      <c r="I46" s="2"/>
      <c r="P46" s="2"/>
    </row>
    <row r="47" spans="1:35" x14ac:dyDescent="0.25">
      <c r="H47" s="2"/>
      <c r="I47" s="2"/>
      <c r="P47" s="2"/>
    </row>
    <row r="48" spans="1:35" x14ac:dyDescent="0.25">
      <c r="H48" s="2"/>
      <c r="I48" s="2"/>
      <c r="L48" s="2"/>
      <c r="P48" s="2"/>
    </row>
  </sheetData>
  <sortState ref="AE9:AE19">
    <sortCondition ref="AE9"/>
  </sortState>
  <mergeCells count="24">
    <mergeCell ref="AH8:AH13"/>
    <mergeCell ref="H9:H13"/>
    <mergeCell ref="AA9:AA13"/>
    <mergeCell ref="L9:L13"/>
    <mergeCell ref="H8:M8"/>
    <mergeCell ref="M9:M13"/>
    <mergeCell ref="AE8:AE13"/>
    <mergeCell ref="I9:K12"/>
    <mergeCell ref="X9:X13"/>
    <mergeCell ref="V8:X8"/>
    <mergeCell ref="V9:W12"/>
    <mergeCell ref="P9:R12"/>
    <mergeCell ref="S9:S13"/>
    <mergeCell ref="P8:S8"/>
    <mergeCell ref="AD8:AD13"/>
    <mergeCell ref="A7:A13"/>
    <mergeCell ref="C2:F2"/>
    <mergeCell ref="C4:F4"/>
    <mergeCell ref="D6:F6"/>
    <mergeCell ref="F7:F13"/>
    <mergeCell ref="E7:E13"/>
    <mergeCell ref="D7:D13"/>
    <mergeCell ref="C7:C13"/>
    <mergeCell ref="B7:B13"/>
  </mergeCells>
  <conditionalFormatting sqref="L15:L44">
    <cfRule type="containsText" dxfId="27" priority="7" operator="containsText" text="FAUX">
      <formula>NOT(ISERROR(SEARCH("FAUX",L15)))</formula>
    </cfRule>
  </conditionalFormatting>
  <conditionalFormatting sqref="F15:G23 F25:G44 F16:F44">
    <cfRule type="notContainsText" dxfId="26" priority="3" operator="notContains" text="p">
      <formula>ISERROR(SEARCH("p",F15))</formula>
    </cfRule>
  </conditionalFormatting>
  <conditionalFormatting sqref="X1:X1048576 S1:S1048576 M1:M1048576 AA1:AA1048576">
    <cfRule type="cellIs" dxfId="25" priority="2" operator="equal">
      <formula>0</formula>
    </cfRule>
  </conditionalFormatting>
  <conditionalFormatting sqref="AA15:AA25">
    <cfRule type="cellIs" dxfId="24" priority="1" stopIfTrue="1" operator="equal">
      <formula>0</formula>
    </cfRule>
  </conditionalFormatting>
  <printOptions horizontalCentered="1"/>
  <pageMargins left="0" right="0" top="0" bottom="0" header="0.31496062992125984" footer="0.31496062992125984"/>
  <pageSetup paperSize="9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Y43"/>
  <sheetViews>
    <sheetView topLeftCell="T1" zoomScale="85" zoomScaleNormal="85" workbookViewId="0">
      <selection activeCell="AE9" sqref="AE9"/>
    </sheetView>
  </sheetViews>
  <sheetFormatPr baseColWidth="10" defaultRowHeight="15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9.140625" style="1" customWidth="1"/>
    <col min="7" max="7" width="1.7109375" style="1" customWidth="1"/>
    <col min="8" max="8" width="10.28515625" style="1" customWidth="1"/>
    <col min="9" max="9" width="11.42578125" style="2" customWidth="1"/>
    <col min="10" max="10" width="10" style="1" customWidth="1"/>
    <col min="11" max="11" width="10" style="2" customWidth="1"/>
    <col min="12" max="12" width="11" style="2" customWidth="1"/>
    <col min="13" max="14" width="10.85546875" style="2" customWidth="1"/>
    <col min="15" max="15" width="10.85546875" style="1" customWidth="1"/>
    <col min="16" max="17" width="11.42578125" customWidth="1"/>
    <col min="18" max="18" width="17.140625" style="1" customWidth="1"/>
    <col min="19" max="19" width="12.7109375" style="1" customWidth="1"/>
    <col min="20" max="20" width="10.7109375" style="1" customWidth="1"/>
    <col min="21" max="21" width="1.7109375" style="1" customWidth="1"/>
    <col min="22" max="22" width="1.5703125" style="1" customWidth="1"/>
    <col min="23" max="23" width="10" style="1" customWidth="1"/>
    <col min="24" max="24" width="10" style="2" customWidth="1"/>
    <col min="25" max="25" width="11.140625" style="2" customWidth="1"/>
    <col min="26" max="26" width="11.42578125" style="1" customWidth="1"/>
    <col min="27" max="27" width="13" style="1" customWidth="1"/>
    <col min="28" max="28" width="1.7109375" style="1" customWidth="1"/>
    <col min="29" max="31" width="13" style="1" customWidth="1"/>
    <col min="32" max="32" width="10.7109375" style="1" customWidth="1"/>
    <col min="33" max="34" width="1.7109375" style="1" customWidth="1"/>
    <col min="35" max="35" width="11.85546875" style="1" customWidth="1"/>
    <col min="36" max="36" width="1.5703125" style="1" customWidth="1"/>
    <col min="37" max="37" width="13" style="1" customWidth="1"/>
    <col min="38" max="38" width="11.42578125" customWidth="1"/>
    <col min="39" max="39" width="14.42578125" customWidth="1"/>
    <col min="40" max="40" width="13.140625" customWidth="1"/>
    <col min="41" max="42" width="11.42578125" customWidth="1"/>
    <col min="43" max="43" width="13.140625" customWidth="1"/>
    <col min="44" max="44" width="14.28515625" style="2" customWidth="1"/>
    <col min="45" max="46" width="1.7109375" style="2" customWidth="1"/>
    <col min="47" max="48" width="13.85546875" style="2" customWidth="1"/>
    <col min="49" max="49" width="1.7109375" style="1" customWidth="1"/>
    <col min="50" max="16384" width="11.42578125" style="1"/>
  </cols>
  <sheetData>
    <row r="1" spans="1:51" ht="8.25" customHeight="1" thickBot="1" x14ac:dyDescent="0.3">
      <c r="G1" s="63"/>
      <c r="H1" s="63"/>
      <c r="I1" s="69"/>
      <c r="J1" s="63"/>
      <c r="K1" s="69"/>
      <c r="L1" s="69"/>
      <c r="M1" s="69"/>
      <c r="N1" s="69"/>
      <c r="O1" s="63"/>
      <c r="P1" s="70"/>
      <c r="Q1" s="70"/>
      <c r="R1" s="63"/>
      <c r="S1" s="63"/>
      <c r="T1" s="63"/>
      <c r="U1" s="63"/>
      <c r="V1" s="50"/>
      <c r="W1" s="50"/>
      <c r="X1" s="53"/>
      <c r="Y1" s="53"/>
      <c r="Z1" s="50"/>
      <c r="AA1" s="80" t="s">
        <v>6</v>
      </c>
      <c r="AB1" s="38"/>
      <c r="AC1" s="38"/>
      <c r="AD1" s="38"/>
      <c r="AE1" s="38"/>
      <c r="AF1" s="38"/>
      <c r="AG1" s="38"/>
      <c r="AH1" s="44"/>
      <c r="AI1" s="44"/>
      <c r="AJ1" s="44"/>
      <c r="AK1" s="83"/>
      <c r="AL1" s="83"/>
      <c r="AM1" s="83"/>
      <c r="AN1" s="83"/>
      <c r="AO1" s="83"/>
      <c r="AP1" s="83"/>
      <c r="AQ1" s="83"/>
      <c r="AR1" s="84"/>
      <c r="AS1" s="84"/>
      <c r="AT1" s="37"/>
      <c r="AU1" s="37" t="s">
        <v>6</v>
      </c>
      <c r="AV1" s="37"/>
      <c r="AW1" s="36"/>
    </row>
    <row r="2" spans="1:51" ht="25.5" customHeight="1" thickTop="1" thickBot="1" x14ac:dyDescent="0.3">
      <c r="A2" s="218" t="s">
        <v>17</v>
      </c>
      <c r="B2" s="221" t="s">
        <v>2</v>
      </c>
      <c r="C2" s="224" t="s">
        <v>3</v>
      </c>
      <c r="D2" s="226" t="s">
        <v>4</v>
      </c>
      <c r="E2" s="189" t="s">
        <v>18</v>
      </c>
      <c r="F2" s="216" t="s">
        <v>16</v>
      </c>
      <c r="G2" s="64"/>
      <c r="H2" s="201" t="s">
        <v>5</v>
      </c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3"/>
      <c r="U2" s="71"/>
      <c r="V2" s="50"/>
      <c r="W2" s="213" t="s">
        <v>22</v>
      </c>
      <c r="X2" s="213"/>
      <c r="Y2" s="213"/>
      <c r="Z2" s="213"/>
      <c r="AA2" s="215"/>
      <c r="AB2" s="39"/>
      <c r="AC2" s="211" t="s">
        <v>21</v>
      </c>
      <c r="AD2" s="211"/>
      <c r="AE2" s="214"/>
      <c r="AF2" s="211"/>
      <c r="AG2" s="38"/>
      <c r="AH2" s="44"/>
      <c r="AI2" s="49" t="s">
        <v>19</v>
      </c>
      <c r="AJ2" s="44"/>
      <c r="AK2" s="245"/>
      <c r="AL2" s="245"/>
      <c r="AM2" s="245"/>
      <c r="AN2" s="245"/>
      <c r="AO2" s="245" t="s">
        <v>6</v>
      </c>
      <c r="AP2" s="245"/>
      <c r="AQ2" s="245"/>
      <c r="AR2" s="244"/>
      <c r="AS2" s="85"/>
      <c r="AT2" s="57"/>
      <c r="AU2" s="208" t="s">
        <v>46</v>
      </c>
      <c r="AV2" s="208" t="s">
        <v>20</v>
      </c>
      <c r="AW2" s="36"/>
    </row>
    <row r="3" spans="1:51" ht="9.75" customHeight="1" thickTop="1" x14ac:dyDescent="0.25">
      <c r="A3" s="219"/>
      <c r="B3" s="222"/>
      <c r="C3" s="197"/>
      <c r="D3" s="200"/>
      <c r="E3" s="190"/>
      <c r="F3" s="217"/>
      <c r="G3" s="64"/>
      <c r="H3" s="196" t="s">
        <v>0</v>
      </c>
      <c r="I3" s="227"/>
      <c r="J3" s="207" t="s">
        <v>9</v>
      </c>
      <c r="K3" s="208"/>
      <c r="L3" s="209"/>
      <c r="M3" s="227"/>
      <c r="N3" s="227"/>
      <c r="O3" s="233"/>
      <c r="P3" s="230"/>
      <c r="Q3" s="230"/>
      <c r="R3" s="194" t="s">
        <v>60</v>
      </c>
      <c r="S3" s="233"/>
      <c r="T3" s="204" t="s">
        <v>1</v>
      </c>
      <c r="U3" s="66"/>
      <c r="V3" s="50"/>
      <c r="W3" s="208" t="s">
        <v>9</v>
      </c>
      <c r="X3" s="208"/>
      <c r="Y3" s="209"/>
      <c r="Z3" s="243"/>
      <c r="AA3" s="239" t="s">
        <v>1</v>
      </c>
      <c r="AB3" s="40"/>
      <c r="AC3" s="208" t="s">
        <v>9</v>
      </c>
      <c r="AD3" s="208"/>
      <c r="AE3" s="242"/>
      <c r="AF3" s="236" t="s">
        <v>1</v>
      </c>
      <c r="AG3" s="40"/>
      <c r="AH3" s="45"/>
      <c r="AI3" s="198" t="s">
        <v>1</v>
      </c>
      <c r="AJ3" s="44"/>
      <c r="AK3" s="245"/>
      <c r="AL3" s="245"/>
      <c r="AM3" s="245"/>
      <c r="AN3" s="245"/>
      <c r="AO3" s="245"/>
      <c r="AP3" s="245"/>
      <c r="AQ3" s="245"/>
      <c r="AR3" s="244"/>
      <c r="AS3" s="84"/>
      <c r="AT3" s="37"/>
      <c r="AU3" s="208"/>
      <c r="AV3" s="208"/>
      <c r="AW3" s="36"/>
    </row>
    <row r="4" spans="1:51" ht="9.75" customHeight="1" x14ac:dyDescent="0.25">
      <c r="A4" s="219"/>
      <c r="B4" s="222"/>
      <c r="C4" s="197"/>
      <c r="D4" s="200"/>
      <c r="E4" s="190"/>
      <c r="F4" s="217"/>
      <c r="G4" s="64"/>
      <c r="H4" s="197"/>
      <c r="I4" s="228"/>
      <c r="J4" s="207"/>
      <c r="K4" s="208"/>
      <c r="L4" s="209"/>
      <c r="M4" s="228"/>
      <c r="N4" s="228"/>
      <c r="O4" s="234"/>
      <c r="P4" s="231"/>
      <c r="Q4" s="231"/>
      <c r="R4" s="200"/>
      <c r="S4" s="234"/>
      <c r="T4" s="204"/>
      <c r="U4" s="66"/>
      <c r="V4" s="50"/>
      <c r="W4" s="208"/>
      <c r="X4" s="208"/>
      <c r="Y4" s="209"/>
      <c r="Z4" s="234"/>
      <c r="AA4" s="240"/>
      <c r="AB4" s="40"/>
      <c r="AC4" s="208"/>
      <c r="AD4" s="208"/>
      <c r="AE4" s="234"/>
      <c r="AF4" s="237"/>
      <c r="AG4" s="40"/>
      <c r="AH4" s="45"/>
      <c r="AI4" s="199"/>
      <c r="AJ4" s="44"/>
      <c r="AK4" s="245"/>
      <c r="AL4" s="245"/>
      <c r="AM4" s="245"/>
      <c r="AN4" s="245"/>
      <c r="AO4" s="245"/>
      <c r="AP4" s="245"/>
      <c r="AQ4" s="245"/>
      <c r="AR4" s="244"/>
      <c r="AS4" s="84"/>
      <c r="AT4" s="37"/>
      <c r="AU4" s="208"/>
      <c r="AV4" s="208"/>
      <c r="AW4" s="36"/>
    </row>
    <row r="5" spans="1:51" ht="9.75" customHeight="1" x14ac:dyDescent="0.25">
      <c r="A5" s="219"/>
      <c r="B5" s="222"/>
      <c r="C5" s="197"/>
      <c r="D5" s="200"/>
      <c r="E5" s="190"/>
      <c r="F5" s="217"/>
      <c r="G5" s="64"/>
      <c r="H5" s="197"/>
      <c r="I5" s="228"/>
      <c r="J5" s="207"/>
      <c r="K5" s="208"/>
      <c r="L5" s="209"/>
      <c r="M5" s="228"/>
      <c r="N5" s="228"/>
      <c r="O5" s="234"/>
      <c r="P5" s="231"/>
      <c r="Q5" s="231"/>
      <c r="R5" s="200"/>
      <c r="S5" s="234"/>
      <c r="T5" s="204"/>
      <c r="U5" s="66"/>
      <c r="V5" s="50"/>
      <c r="W5" s="208"/>
      <c r="X5" s="208"/>
      <c r="Y5" s="209"/>
      <c r="Z5" s="234"/>
      <c r="AA5" s="240"/>
      <c r="AB5" s="40"/>
      <c r="AC5" s="208"/>
      <c r="AD5" s="208"/>
      <c r="AE5" s="234"/>
      <c r="AF5" s="237"/>
      <c r="AG5" s="40"/>
      <c r="AH5" s="45"/>
      <c r="AI5" s="199"/>
      <c r="AJ5" s="44"/>
      <c r="AK5" s="245"/>
      <c r="AL5" s="245"/>
      <c r="AM5" s="245"/>
      <c r="AN5" s="245"/>
      <c r="AO5" s="245"/>
      <c r="AP5" s="245"/>
      <c r="AQ5" s="245"/>
      <c r="AR5" s="244"/>
      <c r="AS5" s="86"/>
      <c r="AT5" s="36"/>
      <c r="AU5" s="208"/>
      <c r="AV5" s="208"/>
      <c r="AW5" s="36"/>
    </row>
    <row r="6" spans="1:51" ht="9.75" customHeight="1" x14ac:dyDescent="0.25">
      <c r="A6" s="219"/>
      <c r="B6" s="222"/>
      <c r="C6" s="197"/>
      <c r="D6" s="200"/>
      <c r="E6" s="190"/>
      <c r="F6" s="217"/>
      <c r="G6" s="64"/>
      <c r="H6" s="197"/>
      <c r="I6" s="228"/>
      <c r="J6" s="207"/>
      <c r="K6" s="208"/>
      <c r="L6" s="209"/>
      <c r="M6" s="228"/>
      <c r="N6" s="228"/>
      <c r="O6" s="234"/>
      <c r="P6" s="231"/>
      <c r="Q6" s="231"/>
      <c r="R6" s="200"/>
      <c r="S6" s="234"/>
      <c r="T6" s="204"/>
      <c r="U6" s="66"/>
      <c r="V6" s="50"/>
      <c r="W6" s="208"/>
      <c r="X6" s="208"/>
      <c r="Y6" s="209"/>
      <c r="Z6" s="234"/>
      <c r="AA6" s="240"/>
      <c r="AB6" s="40"/>
      <c r="AC6" s="208"/>
      <c r="AD6" s="208"/>
      <c r="AE6" s="234"/>
      <c r="AF6" s="237"/>
      <c r="AG6" s="40"/>
      <c r="AH6" s="45"/>
      <c r="AI6" s="199"/>
      <c r="AJ6" s="44"/>
      <c r="AK6" s="245"/>
      <c r="AL6" s="245"/>
      <c r="AM6" s="245"/>
      <c r="AN6" s="245"/>
      <c r="AO6" s="245"/>
      <c r="AP6" s="245"/>
      <c r="AQ6" s="245"/>
      <c r="AR6" s="244"/>
      <c r="AS6" s="87"/>
      <c r="AT6" s="58"/>
      <c r="AU6" s="208"/>
      <c r="AV6" s="208"/>
      <c r="AW6" s="36"/>
    </row>
    <row r="7" spans="1:51" ht="24" customHeight="1" x14ac:dyDescent="0.25">
      <c r="A7" s="220"/>
      <c r="B7" s="223"/>
      <c r="C7" s="225"/>
      <c r="D7" s="206"/>
      <c r="E7" s="190"/>
      <c r="F7" s="217"/>
      <c r="G7" s="65"/>
      <c r="H7" s="197"/>
      <c r="I7" s="229"/>
      <c r="J7" s="13" t="s">
        <v>7</v>
      </c>
      <c r="K7" s="13" t="s">
        <v>8</v>
      </c>
      <c r="L7" s="13" t="s">
        <v>59</v>
      </c>
      <c r="M7" s="229"/>
      <c r="N7" s="229"/>
      <c r="O7" s="235"/>
      <c r="P7" s="232"/>
      <c r="Q7" s="232"/>
      <c r="R7" s="200"/>
      <c r="S7" s="235"/>
      <c r="T7" s="205"/>
      <c r="U7" s="72"/>
      <c r="V7" s="50"/>
      <c r="W7" s="33" t="s">
        <v>7</v>
      </c>
      <c r="X7" s="13" t="s">
        <v>8</v>
      </c>
      <c r="Y7" s="13" t="s">
        <v>59</v>
      </c>
      <c r="Z7" s="235"/>
      <c r="AA7" s="241"/>
      <c r="AB7" s="41"/>
      <c r="AC7" s="33" t="s">
        <v>8</v>
      </c>
      <c r="AD7" s="13" t="s">
        <v>59</v>
      </c>
      <c r="AE7" s="235"/>
      <c r="AF7" s="238"/>
      <c r="AG7" s="40"/>
      <c r="AH7" s="45"/>
      <c r="AI7" s="199"/>
      <c r="AJ7" s="44"/>
      <c r="AK7" s="245"/>
      <c r="AL7" s="245"/>
      <c r="AM7" s="245"/>
      <c r="AN7" s="245"/>
      <c r="AO7" s="245"/>
      <c r="AP7" s="245"/>
      <c r="AQ7" s="245"/>
      <c r="AR7" s="244"/>
      <c r="AS7" s="84"/>
      <c r="AT7" s="37"/>
      <c r="AU7" s="208"/>
      <c r="AV7" s="208"/>
      <c r="AW7" s="36"/>
      <c r="AY7" s="1" t="s">
        <v>6</v>
      </c>
    </row>
    <row r="8" spans="1:51" s="3" customFormat="1" ht="47.25" customHeight="1" x14ac:dyDescent="0.25">
      <c r="A8" s="91"/>
      <c r="B8" s="94">
        <f>Benjamins!B14</f>
        <v>11</v>
      </c>
      <c r="C8" s="95"/>
      <c r="D8" s="95"/>
      <c r="E8" s="93"/>
      <c r="F8" s="92"/>
      <c r="G8" s="66"/>
      <c r="I8" s="11" t="s">
        <v>10</v>
      </c>
      <c r="J8" s="14">
        <f>Benjamins!I14</f>
        <v>0</v>
      </c>
      <c r="K8" s="11"/>
      <c r="L8" s="11"/>
      <c r="M8" s="11" t="s">
        <v>11</v>
      </c>
      <c r="N8" s="11" t="s">
        <v>13</v>
      </c>
      <c r="O8" s="11" t="s">
        <v>12</v>
      </c>
      <c r="P8" s="11" t="s">
        <v>14</v>
      </c>
      <c r="Q8" s="11" t="s">
        <v>62</v>
      </c>
      <c r="S8" s="12" t="s">
        <v>61</v>
      </c>
      <c r="T8" s="77" t="s">
        <v>6</v>
      </c>
      <c r="U8" s="66"/>
      <c r="V8" s="51"/>
      <c r="W8" s="14">
        <f>Benjamins!P14</f>
        <v>11</v>
      </c>
      <c r="X8" s="11"/>
      <c r="Y8" s="77"/>
      <c r="Z8" s="12" t="s">
        <v>61</v>
      </c>
      <c r="AA8" s="81"/>
      <c r="AB8" s="40"/>
      <c r="AC8" s="14">
        <f>Benjamins!V14</f>
        <v>0</v>
      </c>
      <c r="AD8" s="11"/>
      <c r="AE8" s="12" t="s">
        <v>63</v>
      </c>
      <c r="AF8" s="77"/>
      <c r="AG8" s="40"/>
      <c r="AH8" s="45"/>
      <c r="AI8" s="78">
        <f>Benjamins!AA14</f>
        <v>11</v>
      </c>
      <c r="AJ8" s="45"/>
      <c r="AK8" s="146" t="s">
        <v>43</v>
      </c>
      <c r="AL8" s="147" t="s">
        <v>23</v>
      </c>
      <c r="AM8" s="146" t="s">
        <v>44</v>
      </c>
      <c r="AN8" s="147" t="s">
        <v>24</v>
      </c>
      <c r="AO8" s="18" t="s">
        <v>21</v>
      </c>
      <c r="AP8" s="18" t="s">
        <v>19</v>
      </c>
      <c r="AQ8" s="146" t="s">
        <v>45</v>
      </c>
      <c r="AR8" s="147" t="s">
        <v>25</v>
      </c>
      <c r="AS8" s="88"/>
      <c r="AT8" s="59"/>
      <c r="AU8" s="18"/>
      <c r="AV8" s="18"/>
      <c r="AW8" s="61"/>
    </row>
    <row r="9" spans="1:51" x14ac:dyDescent="0.25">
      <c r="A9" s="8">
        <f>Benjamins!A15</f>
        <v>1</v>
      </c>
      <c r="B9" s="31">
        <f>Benjamins!B15</f>
        <v>55477983</v>
      </c>
      <c r="C9" s="30" t="str">
        <f>Benjamins!C15</f>
        <v xml:space="preserve">MICHELET </v>
      </c>
      <c r="D9" s="4" t="str">
        <f>Benjamins!D15</f>
        <v>Baptiste</v>
      </c>
      <c r="E9" s="9" t="str">
        <f>Benjamins!E15</f>
        <v>Team Mercurey</v>
      </c>
      <c r="F9" s="35" t="str">
        <f>Benjamins!F15</f>
        <v>(4)-Benj</v>
      </c>
      <c r="G9" s="67"/>
      <c r="H9" s="73">
        <f>Benjamins!H15</f>
        <v>0</v>
      </c>
      <c r="I9" s="10">
        <f t="shared" ref="I9:I38" si="0">5*H9</f>
        <v>0</v>
      </c>
      <c r="J9" s="73">
        <f>Benjamins!I15</f>
        <v>0</v>
      </c>
      <c r="K9" s="73">
        <f>Benjamins!J15</f>
        <v>0</v>
      </c>
      <c r="L9" s="73">
        <f>Benjamins!K15</f>
        <v>0</v>
      </c>
      <c r="M9" s="10">
        <f>K9+I9</f>
        <v>0</v>
      </c>
      <c r="N9" s="6" t="str">
        <f>LEFT((M9/60),1)</f>
        <v>0</v>
      </c>
      <c r="O9" s="6">
        <f>M9-(N9*60)</f>
        <v>0</v>
      </c>
      <c r="P9" s="6">
        <f>J9+N9</f>
        <v>0</v>
      </c>
      <c r="Q9" s="10">
        <f t="shared" ref="Q9:Q38" si="1">L9+0</f>
        <v>0</v>
      </c>
      <c r="R9" s="4" t="b">
        <f>IF(J9&lt;&gt;0,CONCATENATE(IF(P9&gt;9,P9,CONCATENATE(0,P9)),":",IF(O9&gt;9,O9,CONCATENATE(0,O9)),":",IF(Q9&gt;9,Q9,CONCATENATE(0,Q9))," "))</f>
        <v>0</v>
      </c>
      <c r="S9" s="6" t="str">
        <f>IF(J9&lt;&gt;0,(P9*60)+(O9)+(L9/100)," ")</f>
        <v xml:space="preserve"> </v>
      </c>
      <c r="T9" s="7">
        <f>IF(ISERROR(RANK(S9,$S$9:$S$38,1)),0,RANK(S9,$S$9:$S$38,1))</f>
        <v>0</v>
      </c>
      <c r="U9" s="67"/>
      <c r="V9" s="52"/>
      <c r="W9" s="73" t="str">
        <f>Benjamins!P15</f>
        <v>2</v>
      </c>
      <c r="X9" s="73" t="str">
        <f>Benjamins!Q15</f>
        <v>17</v>
      </c>
      <c r="Y9" s="73" t="str">
        <f>Benjamins!R15</f>
        <v>82</v>
      </c>
      <c r="Z9" s="6">
        <f>IF((W9*60)+(X9)+(Y9/100)&gt;0,(W9*60)+(X9)+(Y9/100),"")</f>
        <v>137.82</v>
      </c>
      <c r="AA9" s="82">
        <f t="shared" ref="AA9:AA38" si="2">IF(ISERROR(RANK(Z9,$Z$9:$Z$38,1)),0,RANK(Z9,$Z$9:$Z$38,1))</f>
        <v>1</v>
      </c>
      <c r="AB9" s="42"/>
      <c r="AC9" s="73">
        <f>Benjamins!V15</f>
        <v>0</v>
      </c>
      <c r="AD9" s="73">
        <f>Benjamins!W15</f>
        <v>0</v>
      </c>
      <c r="AE9" s="6" t="str">
        <f>IF(AC9&lt;&gt;0,(AC9+(AD9/100))," ")</f>
        <v xml:space="preserve"> </v>
      </c>
      <c r="AF9" s="7">
        <f>IF(ISERROR(RANK(AE9,$AE$9:$AE$38,1)),0,RANK(AE9,$AE$9:$AE$38,1))</f>
        <v>0</v>
      </c>
      <c r="AG9" s="42"/>
      <c r="AH9" s="46"/>
      <c r="AI9" s="73">
        <f>Benjamins!AA15</f>
        <v>3</v>
      </c>
      <c r="AJ9" s="48"/>
      <c r="AK9" s="148">
        <f>IF($J$8&gt;0,T9,1)</f>
        <v>1</v>
      </c>
      <c r="AL9" s="149">
        <f>IF($J$8&gt;0,T9*1.001,1)</f>
        <v>1</v>
      </c>
      <c r="AM9" s="148">
        <f>IF($W$8&gt;0,AA9,1)</f>
        <v>1</v>
      </c>
      <c r="AN9" s="149">
        <f>IF($W$8&gt;0,AA9*1.001,1)</f>
        <v>1.0009999999999999</v>
      </c>
      <c r="AO9" s="19">
        <f>IF($AC$8&gt;0,AF9,1)</f>
        <v>1</v>
      </c>
      <c r="AP9" s="19">
        <f>IF($AI$8&gt;0,AI9,1)</f>
        <v>3</v>
      </c>
      <c r="AQ9" s="152">
        <f>IF((AK9*AM9*AO9*AP9)=0," ",(AK9+AM9+AO9+AP9))</f>
        <v>6</v>
      </c>
      <c r="AR9" s="149">
        <f>IF((AL9*AN9*AO9*AP9)=0," ",(AL9+AN9+AO9+AP9))</f>
        <v>6.0009999999999994</v>
      </c>
      <c r="AS9" s="89"/>
      <c r="AT9" s="60"/>
      <c r="AU9" s="7">
        <f>IF(ISERROR(RANK(AQ9,AQ$9:$AQ$38,1)),"",RANK(AQ9,$AQ$9:$AQ$38,1))</f>
        <v>1</v>
      </c>
      <c r="AV9" s="7">
        <f>IF(ISERROR(RANK(AR9,$AR$9:AR$38,1)),"",RANK(AR9,$AR$9:$AR$38,1))</f>
        <v>1</v>
      </c>
      <c r="AW9" s="62"/>
    </row>
    <row r="10" spans="1:51" x14ac:dyDescent="0.25">
      <c r="A10" s="8">
        <f>Benjamins!A16</f>
        <v>2</v>
      </c>
      <c r="B10" s="31">
        <f>Benjamins!B16</f>
        <v>55542622</v>
      </c>
      <c r="C10" s="30" t="str">
        <f>Benjamins!C16</f>
        <v>COUDRAT</v>
      </c>
      <c r="D10" s="4" t="str">
        <f>Benjamins!D16</f>
        <v>Milovan</v>
      </c>
      <c r="E10" s="9" t="str">
        <f>Benjamins!E16</f>
        <v>AC Verdunoise</v>
      </c>
      <c r="F10" s="35" t="str">
        <f>Benjamins!F16</f>
        <v>(4)-Benj</v>
      </c>
      <c r="G10" s="67"/>
      <c r="H10" s="73">
        <f>Benjamins!H16</f>
        <v>0</v>
      </c>
      <c r="I10" s="10">
        <f t="shared" si="0"/>
        <v>0</v>
      </c>
      <c r="J10" s="73">
        <f>Benjamins!I16</f>
        <v>0</v>
      </c>
      <c r="K10" s="73">
        <f>Benjamins!J16</f>
        <v>0</v>
      </c>
      <c r="L10" s="73">
        <f>Benjamins!K16</f>
        <v>0</v>
      </c>
      <c r="M10" s="10">
        <f>K10+I10</f>
        <v>0</v>
      </c>
      <c r="N10" s="6" t="str">
        <f>LEFT((M10/60),1)</f>
        <v>0</v>
      </c>
      <c r="O10" s="6">
        <f>M10-(N10*60)</f>
        <v>0</v>
      </c>
      <c r="P10" s="6">
        <f>J10+N10</f>
        <v>0</v>
      </c>
      <c r="Q10" s="10">
        <f t="shared" si="1"/>
        <v>0</v>
      </c>
      <c r="R10" s="4" t="b">
        <f t="shared" ref="R10:R38" si="3">IF(J10&lt;&gt;0,CONCATENATE(IF(P10&gt;9,P10,CONCATENATE(0,P10)),":",IF(O10&gt;9,O10,CONCATENATE(0,O10)),":",IF(Q10&gt;9,Q10,CONCATENATE(0,Q10))," "))</f>
        <v>0</v>
      </c>
      <c r="S10" s="6" t="str">
        <f t="shared" ref="S10:S38" si="4">IF(J10&lt;&gt;0,(P10*60)+(O10)+(L10/100)," ")</f>
        <v xml:space="preserve"> </v>
      </c>
      <c r="T10" s="7">
        <f t="shared" ref="T10:T38" si="5">IF(ISERROR(RANK(S10,$S$9:$S$38,1)),0,RANK(S10,$S$9:$S$38,1))</f>
        <v>0</v>
      </c>
      <c r="U10" s="67"/>
      <c r="V10" s="52"/>
      <c r="W10" s="73" t="str">
        <f>Benjamins!P16</f>
        <v>2</v>
      </c>
      <c r="X10" s="73" t="str">
        <f>Benjamins!Q16</f>
        <v>53</v>
      </c>
      <c r="Y10" s="73" t="str">
        <f>Benjamins!R16</f>
        <v>84</v>
      </c>
      <c r="Z10" s="6">
        <f t="shared" ref="Z10:Z38" si="6">IF((W10*60)+(X10)+(Y10/100)&gt;0,(W10*60)+(X10)+(Y10/100),"")</f>
        <v>173.84</v>
      </c>
      <c r="AA10" s="82">
        <f t="shared" si="2"/>
        <v>9</v>
      </c>
      <c r="AB10" s="42"/>
      <c r="AC10" s="73">
        <f>Benjamins!V16</f>
        <v>0</v>
      </c>
      <c r="AD10" s="73">
        <f>Benjamins!W16</f>
        <v>0</v>
      </c>
      <c r="AE10" s="6" t="str">
        <f t="shared" ref="AE10:AE38" si="7">IF(AC10&lt;&gt;0,(AC10+(AD10/100))," ")</f>
        <v xml:space="preserve"> </v>
      </c>
      <c r="AF10" s="7">
        <f t="shared" ref="AF10:AF11" si="8">IF(ISERROR(RANK(AE10,$AE$9:$AE$38,1)),0,RANK(AE10,$AE$9:$AE$38,1))</f>
        <v>0</v>
      </c>
      <c r="AG10" s="42"/>
      <c r="AH10" s="46"/>
      <c r="AI10" s="73">
        <f>Benjamins!AA16</f>
        <v>6</v>
      </c>
      <c r="AJ10" s="48"/>
      <c r="AK10" s="148">
        <f t="shared" ref="AK10:AK38" si="9">IF($J$8&gt;0,T10,1)</f>
        <v>1</v>
      </c>
      <c r="AL10" s="149">
        <f t="shared" ref="AL10:AL38" si="10">IF($J$8&gt;0,T10*1.001,1)</f>
        <v>1</v>
      </c>
      <c r="AM10" s="148">
        <f t="shared" ref="AM10:AM38" si="11">IF($W$8&gt;0,AA10,1)</f>
        <v>9</v>
      </c>
      <c r="AN10" s="149">
        <f t="shared" ref="AN10:AN38" si="12">IF($W$8&gt;0,AA10*1.001,1)</f>
        <v>9.0089999999999986</v>
      </c>
      <c r="AO10" s="19">
        <f t="shared" ref="AO10:AO38" si="13">IF($AC$8&gt;0,AF10,1)</f>
        <v>1</v>
      </c>
      <c r="AP10" s="19">
        <f t="shared" ref="AP10:AP38" si="14">IF($AI$8&gt;0,AI10,1)</f>
        <v>6</v>
      </c>
      <c r="AQ10" s="152">
        <f t="shared" ref="AQ10:AQ38" si="15">IF((AK10*AM10*AO10*AP10)=0," ",(AK10+AM10+AO10+AP10))</f>
        <v>17</v>
      </c>
      <c r="AR10" s="149">
        <f t="shared" ref="AR10:AR38" si="16">IF((AL10*AN10*AO10*AP10)=0," ",(AL10+AN10+AO10+AP10))</f>
        <v>17.009</v>
      </c>
      <c r="AS10" s="89"/>
      <c r="AT10" s="60"/>
      <c r="AU10" s="7">
        <f>IF(ISERROR(RANK(AQ10,AQ$9:$AQ$38,1)),"",RANK(AQ10,$AQ$9:$AQ$38,1))</f>
        <v>9</v>
      </c>
      <c r="AV10" s="7">
        <f>IF(ISERROR(RANK(AR10,$AR$9:AR$38,1)),"",RANK(AR10,$AR$9:$AR$38,1))</f>
        <v>9</v>
      </c>
      <c r="AW10" s="62"/>
    </row>
    <row r="11" spans="1:51" x14ac:dyDescent="0.25">
      <c r="A11" s="8">
        <f>Benjamins!A17</f>
        <v>3</v>
      </c>
      <c r="B11" s="31">
        <f>Benjamins!B17</f>
        <v>55758311</v>
      </c>
      <c r="C11" s="30" t="str">
        <f>Benjamins!C17</f>
        <v>GUILBERT</v>
      </c>
      <c r="D11" s="4" t="str">
        <f>Benjamins!D17</f>
        <v>Maxence</v>
      </c>
      <c r="E11" s="9" t="str">
        <f>Benjamins!E17</f>
        <v>VC Charollais</v>
      </c>
      <c r="F11" s="35" t="str">
        <f>Benjamins!F17</f>
        <v>(4)-Benj</v>
      </c>
      <c r="G11" s="67"/>
      <c r="H11" s="73">
        <f>Benjamins!H17</f>
        <v>0</v>
      </c>
      <c r="I11" s="10">
        <f t="shared" si="0"/>
        <v>0</v>
      </c>
      <c r="J11" s="73">
        <f>Benjamins!I17</f>
        <v>0</v>
      </c>
      <c r="K11" s="73">
        <f>Benjamins!J17</f>
        <v>0</v>
      </c>
      <c r="L11" s="73">
        <f>Benjamins!K17</f>
        <v>0</v>
      </c>
      <c r="M11" s="10">
        <f t="shared" ref="M11:M38" si="17">K11+I11</f>
        <v>0</v>
      </c>
      <c r="N11" s="6" t="str">
        <f t="shared" ref="N11:N38" si="18">LEFT((M11/60),1)</f>
        <v>0</v>
      </c>
      <c r="O11" s="6">
        <f t="shared" ref="O11:O38" si="19">M11-(N11*60)</f>
        <v>0</v>
      </c>
      <c r="P11" s="6">
        <f t="shared" ref="P11:P38" si="20">J11+N11</f>
        <v>0</v>
      </c>
      <c r="Q11" s="10">
        <f t="shared" si="1"/>
        <v>0</v>
      </c>
      <c r="R11" s="4" t="b">
        <f t="shared" si="3"/>
        <v>0</v>
      </c>
      <c r="S11" s="6" t="str">
        <f t="shared" si="4"/>
        <v xml:space="preserve"> </v>
      </c>
      <c r="T11" s="7">
        <f t="shared" si="5"/>
        <v>0</v>
      </c>
      <c r="U11" s="67"/>
      <c r="V11" s="52"/>
      <c r="W11" s="73" t="str">
        <f>Benjamins!P17</f>
        <v>2</v>
      </c>
      <c r="X11" s="73" t="str">
        <f>Benjamins!Q17</f>
        <v>28</v>
      </c>
      <c r="Y11" s="73" t="str">
        <f>Benjamins!R17</f>
        <v>81</v>
      </c>
      <c r="Z11" s="6">
        <f t="shared" si="6"/>
        <v>148.81</v>
      </c>
      <c r="AA11" s="82">
        <f t="shared" si="2"/>
        <v>2</v>
      </c>
      <c r="AB11" s="42"/>
      <c r="AC11" s="73">
        <f>Benjamins!V17</f>
        <v>0</v>
      </c>
      <c r="AD11" s="73">
        <f>Benjamins!W17</f>
        <v>0</v>
      </c>
      <c r="AE11" s="6" t="str">
        <f t="shared" si="7"/>
        <v xml:space="preserve"> </v>
      </c>
      <c r="AF11" s="7">
        <f t="shared" si="8"/>
        <v>0</v>
      </c>
      <c r="AG11" s="42"/>
      <c r="AH11" s="46"/>
      <c r="AI11" s="73">
        <f>Benjamins!AA17</f>
        <v>4</v>
      </c>
      <c r="AJ11" s="48"/>
      <c r="AK11" s="148">
        <f t="shared" si="9"/>
        <v>1</v>
      </c>
      <c r="AL11" s="149">
        <f t="shared" si="10"/>
        <v>1</v>
      </c>
      <c r="AM11" s="148">
        <f t="shared" si="11"/>
        <v>2</v>
      </c>
      <c r="AN11" s="149">
        <f t="shared" si="12"/>
        <v>2.0019999999999998</v>
      </c>
      <c r="AO11" s="19">
        <f t="shared" si="13"/>
        <v>1</v>
      </c>
      <c r="AP11" s="19">
        <f t="shared" si="14"/>
        <v>4</v>
      </c>
      <c r="AQ11" s="152">
        <f t="shared" si="15"/>
        <v>8</v>
      </c>
      <c r="AR11" s="149">
        <f t="shared" si="16"/>
        <v>8.0019999999999989</v>
      </c>
      <c r="AS11" s="89"/>
      <c r="AT11" s="60"/>
      <c r="AU11" s="7">
        <f>IF(ISERROR(RANK(AQ11,AQ$9:$AQ$38,1)),"",RANK(AQ11,$AQ$9:$AQ$38,1))</f>
        <v>4</v>
      </c>
      <c r="AV11" s="7">
        <f>IF(ISERROR(RANK(AR11,$AR$9:AR$38,1)),"",RANK(AR11,$AR$9:$AR$38,1))</f>
        <v>4</v>
      </c>
      <c r="AW11" s="62"/>
    </row>
    <row r="12" spans="1:51" x14ac:dyDescent="0.25">
      <c r="A12" s="8">
        <f>Benjamins!A18</f>
        <v>4</v>
      </c>
      <c r="B12" s="31">
        <f>Benjamins!B18</f>
        <v>55788225</v>
      </c>
      <c r="C12" s="30" t="str">
        <f>Benjamins!C18</f>
        <v>MIERZINSKI</v>
      </c>
      <c r="D12" s="4" t="str">
        <f>Benjamins!D18</f>
        <v>Lola</v>
      </c>
      <c r="E12" s="9" t="str">
        <f>Benjamins!E18</f>
        <v>VC Montcellien</v>
      </c>
      <c r="F12" s="35" t="str">
        <f>Benjamins!F18</f>
        <v>(4)-Benj</v>
      </c>
      <c r="G12" s="67"/>
      <c r="H12" s="73">
        <f>Benjamins!H18</f>
        <v>0</v>
      </c>
      <c r="I12" s="10">
        <f t="shared" si="0"/>
        <v>0</v>
      </c>
      <c r="J12" s="73">
        <f>Benjamins!I18</f>
        <v>0</v>
      </c>
      <c r="K12" s="73">
        <f>Benjamins!J18</f>
        <v>0</v>
      </c>
      <c r="L12" s="73">
        <f>Benjamins!K18</f>
        <v>0</v>
      </c>
      <c r="M12" s="10">
        <f t="shared" si="17"/>
        <v>0</v>
      </c>
      <c r="N12" s="6" t="str">
        <f t="shared" si="18"/>
        <v>0</v>
      </c>
      <c r="O12" s="6">
        <f t="shared" si="19"/>
        <v>0</v>
      </c>
      <c r="P12" s="6">
        <f t="shared" si="20"/>
        <v>0</v>
      </c>
      <c r="Q12" s="10">
        <f t="shared" si="1"/>
        <v>0</v>
      </c>
      <c r="R12" s="4" t="b">
        <f t="shared" si="3"/>
        <v>0</v>
      </c>
      <c r="S12" s="6" t="str">
        <f t="shared" si="4"/>
        <v xml:space="preserve"> </v>
      </c>
      <c r="T12" s="7">
        <f t="shared" si="5"/>
        <v>0</v>
      </c>
      <c r="U12" s="67"/>
      <c r="V12" s="52"/>
      <c r="W12" s="73" t="str">
        <f>Benjamins!P18</f>
        <v>2</v>
      </c>
      <c r="X12" s="73" t="str">
        <f>Benjamins!Q18</f>
        <v>50</v>
      </c>
      <c r="Y12" s="73" t="str">
        <f>Benjamins!R18</f>
        <v>72</v>
      </c>
      <c r="Z12" s="6">
        <f t="shared" si="6"/>
        <v>170.72</v>
      </c>
      <c r="AA12" s="82">
        <f t="shared" si="2"/>
        <v>8</v>
      </c>
      <c r="AB12" s="42"/>
      <c r="AC12" s="73">
        <f>Benjamins!V18</f>
        <v>0</v>
      </c>
      <c r="AD12" s="73">
        <f>Benjamins!W18</f>
        <v>0</v>
      </c>
      <c r="AE12" s="6" t="str">
        <f t="shared" si="7"/>
        <v xml:space="preserve"> </v>
      </c>
      <c r="AF12" s="7">
        <f>IF(ISERROR(RANK(AE12,$AE$9:$AE$38,1)),0,RANK(AE12,$AE$9:$AE$38,1))</f>
        <v>0</v>
      </c>
      <c r="AG12" s="42"/>
      <c r="AH12" s="46"/>
      <c r="AI12" s="73">
        <f>Benjamins!AA18</f>
        <v>5</v>
      </c>
      <c r="AJ12" s="48"/>
      <c r="AK12" s="148">
        <f t="shared" si="9"/>
        <v>1</v>
      </c>
      <c r="AL12" s="149">
        <f t="shared" si="10"/>
        <v>1</v>
      </c>
      <c r="AM12" s="148">
        <f t="shared" si="11"/>
        <v>8</v>
      </c>
      <c r="AN12" s="149">
        <f t="shared" si="12"/>
        <v>8.0079999999999991</v>
      </c>
      <c r="AO12" s="19">
        <f t="shared" si="13"/>
        <v>1</v>
      </c>
      <c r="AP12" s="19">
        <f t="shared" si="14"/>
        <v>5</v>
      </c>
      <c r="AQ12" s="152">
        <f t="shared" si="15"/>
        <v>15</v>
      </c>
      <c r="AR12" s="149">
        <f t="shared" si="16"/>
        <v>15.007999999999999</v>
      </c>
      <c r="AS12" s="89"/>
      <c r="AT12" s="60"/>
      <c r="AU12" s="7">
        <f>IF(ISERROR(RANK(AQ12,AQ$9:$AQ$38,1)),"",RANK(AQ12,$AQ$9:$AQ$38,1))</f>
        <v>5</v>
      </c>
      <c r="AV12" s="7">
        <f>IF(ISERROR(RANK(AR12,$AR$9:AR$38,1)),"",RANK(AR12,$AR$9:$AR$38,1))</f>
        <v>5</v>
      </c>
      <c r="AW12" s="62"/>
    </row>
    <row r="13" spans="1:51" x14ac:dyDescent="0.25">
      <c r="A13" s="8">
        <f>Benjamins!A19</f>
        <v>5</v>
      </c>
      <c r="B13" s="31">
        <f>Benjamins!B19</f>
        <v>55710682</v>
      </c>
      <c r="C13" s="30" t="str">
        <f>Benjamins!C19</f>
        <v>JACQUET</v>
      </c>
      <c r="D13" s="4" t="str">
        <f>Benjamins!D19</f>
        <v>Anthony</v>
      </c>
      <c r="E13" s="9" t="str">
        <f>Benjamins!E19</f>
        <v>VC Charollais</v>
      </c>
      <c r="F13" s="35" t="str">
        <f>Benjamins!F19</f>
        <v>(4)-Benj</v>
      </c>
      <c r="G13" s="67"/>
      <c r="H13" s="73">
        <f>Benjamins!H19</f>
        <v>0</v>
      </c>
      <c r="I13" s="10">
        <f t="shared" si="0"/>
        <v>0</v>
      </c>
      <c r="J13" s="73">
        <f>Benjamins!I19</f>
        <v>0</v>
      </c>
      <c r="K13" s="73">
        <f>Benjamins!J19</f>
        <v>0</v>
      </c>
      <c r="L13" s="73">
        <f>Benjamins!K19</f>
        <v>0</v>
      </c>
      <c r="M13" s="10">
        <f t="shared" si="17"/>
        <v>0</v>
      </c>
      <c r="N13" s="6" t="str">
        <f t="shared" si="18"/>
        <v>0</v>
      </c>
      <c r="O13" s="6">
        <f t="shared" si="19"/>
        <v>0</v>
      </c>
      <c r="P13" s="6">
        <f t="shared" si="20"/>
        <v>0</v>
      </c>
      <c r="Q13" s="10">
        <f t="shared" si="1"/>
        <v>0</v>
      </c>
      <c r="R13" s="4" t="b">
        <f t="shared" si="3"/>
        <v>0</v>
      </c>
      <c r="S13" s="6" t="str">
        <f t="shared" si="4"/>
        <v xml:space="preserve"> </v>
      </c>
      <c r="T13" s="7">
        <f t="shared" si="5"/>
        <v>0</v>
      </c>
      <c r="U13" s="67"/>
      <c r="V13" s="52"/>
      <c r="W13" s="73" t="str">
        <f>Benjamins!P19</f>
        <v>2</v>
      </c>
      <c r="X13" s="73" t="str">
        <f>Benjamins!Q19</f>
        <v>29</v>
      </c>
      <c r="Y13" s="73" t="str">
        <f>Benjamins!R19</f>
        <v>94</v>
      </c>
      <c r="Z13" s="6">
        <f t="shared" si="6"/>
        <v>149.94</v>
      </c>
      <c r="AA13" s="82">
        <f t="shared" si="2"/>
        <v>3</v>
      </c>
      <c r="AB13" s="42"/>
      <c r="AC13" s="73">
        <f>Benjamins!V19</f>
        <v>0</v>
      </c>
      <c r="AD13" s="73">
        <f>Benjamins!W19</f>
        <v>0</v>
      </c>
      <c r="AE13" s="6" t="str">
        <f t="shared" si="7"/>
        <v xml:space="preserve"> </v>
      </c>
      <c r="AF13" s="7">
        <f>IF(ISERROR(RANK(AE13,$AE$9:$AE$38,1)),0,RANK(AE13,$AE$9:$AE$38,1))</f>
        <v>0</v>
      </c>
      <c r="AG13" s="42"/>
      <c r="AH13" s="46"/>
      <c r="AI13" s="73">
        <f>Benjamins!AA19</f>
        <v>2</v>
      </c>
      <c r="AJ13" s="48"/>
      <c r="AK13" s="148">
        <f t="shared" si="9"/>
        <v>1</v>
      </c>
      <c r="AL13" s="149">
        <f t="shared" si="10"/>
        <v>1</v>
      </c>
      <c r="AM13" s="148">
        <f t="shared" si="11"/>
        <v>3</v>
      </c>
      <c r="AN13" s="149">
        <f t="shared" si="12"/>
        <v>3.0029999999999997</v>
      </c>
      <c r="AO13" s="19">
        <f t="shared" si="13"/>
        <v>1</v>
      </c>
      <c r="AP13" s="19">
        <f t="shared" si="14"/>
        <v>2</v>
      </c>
      <c r="AQ13" s="152">
        <f t="shared" si="15"/>
        <v>7</v>
      </c>
      <c r="AR13" s="149">
        <f t="shared" si="16"/>
        <v>7.0030000000000001</v>
      </c>
      <c r="AS13" s="89"/>
      <c r="AT13" s="60"/>
      <c r="AU13" s="7">
        <f>IF(ISERROR(RANK(AQ13,AQ$9:$AQ$38,1)),"",RANK(AQ13,$AQ$9:$AQ$38,1))</f>
        <v>2</v>
      </c>
      <c r="AV13" s="7">
        <f>IF(ISERROR(RANK(AR13,$AR$9:AR$38,1)),"",RANK(AR13,$AR$9:$AR$38,1))</f>
        <v>2</v>
      </c>
      <c r="AW13" s="62"/>
    </row>
    <row r="14" spans="1:51" x14ac:dyDescent="0.25">
      <c r="A14" s="8">
        <f>Benjamins!A20</f>
        <v>6</v>
      </c>
      <c r="B14" s="31">
        <f>Benjamins!B20</f>
        <v>55789718</v>
      </c>
      <c r="C14" s="30" t="str">
        <f>Benjamins!C20</f>
        <v>MIGUET</v>
      </c>
      <c r="D14" s="4" t="str">
        <f>Benjamins!D20</f>
        <v>Louison</v>
      </c>
      <c r="E14" s="9" t="str">
        <f>Benjamins!E20</f>
        <v>VC Montcellien</v>
      </c>
      <c r="F14" s="35" t="str">
        <f>Benjamins!F20</f>
        <v>(4)-Benj</v>
      </c>
      <c r="G14" s="67"/>
      <c r="H14" s="73">
        <f>Benjamins!H20</f>
        <v>0</v>
      </c>
      <c r="I14" s="10">
        <f t="shared" si="0"/>
        <v>0</v>
      </c>
      <c r="J14" s="73">
        <f>Benjamins!I20</f>
        <v>0</v>
      </c>
      <c r="K14" s="73">
        <f>Benjamins!J20</f>
        <v>0</v>
      </c>
      <c r="L14" s="73">
        <f>Benjamins!K20</f>
        <v>0</v>
      </c>
      <c r="M14" s="10">
        <f t="shared" si="17"/>
        <v>0</v>
      </c>
      <c r="N14" s="6" t="str">
        <f t="shared" si="18"/>
        <v>0</v>
      </c>
      <c r="O14" s="6">
        <f t="shared" si="19"/>
        <v>0</v>
      </c>
      <c r="P14" s="6">
        <f t="shared" si="20"/>
        <v>0</v>
      </c>
      <c r="Q14" s="10">
        <f t="shared" si="1"/>
        <v>0</v>
      </c>
      <c r="R14" s="4" t="b">
        <f t="shared" si="3"/>
        <v>0</v>
      </c>
      <c r="S14" s="6" t="str">
        <f t="shared" si="4"/>
        <v xml:space="preserve"> </v>
      </c>
      <c r="T14" s="7">
        <f t="shared" si="5"/>
        <v>0</v>
      </c>
      <c r="U14" s="67"/>
      <c r="V14" s="52"/>
      <c r="W14" s="73" t="str">
        <f>Benjamins!P20</f>
        <v>3</v>
      </c>
      <c r="X14" s="73" t="str">
        <f>Benjamins!Q20</f>
        <v>08</v>
      </c>
      <c r="Y14" s="73" t="str">
        <f>Benjamins!R20</f>
        <v>37</v>
      </c>
      <c r="Z14" s="6">
        <f t="shared" si="6"/>
        <v>188.37</v>
      </c>
      <c r="AA14" s="82">
        <f t="shared" si="2"/>
        <v>11</v>
      </c>
      <c r="AB14" s="42"/>
      <c r="AC14" s="73">
        <f>Benjamins!V20</f>
        <v>0</v>
      </c>
      <c r="AD14" s="73">
        <f>Benjamins!W20</f>
        <v>0</v>
      </c>
      <c r="AE14" s="6" t="str">
        <f t="shared" si="7"/>
        <v xml:space="preserve"> </v>
      </c>
      <c r="AF14" s="7">
        <f t="shared" ref="AF14:AF38" si="21">IF(ISERROR(RANK(AE14,$AE$9:$AE$38,1)),0,RANK(AE14,$AE$9:$AE$38,1))</f>
        <v>0</v>
      </c>
      <c r="AG14" s="42"/>
      <c r="AH14" s="46"/>
      <c r="AI14" s="73">
        <f>Benjamins!AA20</f>
        <v>11</v>
      </c>
      <c r="AJ14" s="48"/>
      <c r="AK14" s="148">
        <f t="shared" si="9"/>
        <v>1</v>
      </c>
      <c r="AL14" s="149">
        <f t="shared" si="10"/>
        <v>1</v>
      </c>
      <c r="AM14" s="148">
        <f t="shared" si="11"/>
        <v>11</v>
      </c>
      <c r="AN14" s="149">
        <f t="shared" si="12"/>
        <v>11.010999999999999</v>
      </c>
      <c r="AO14" s="19">
        <f t="shared" si="13"/>
        <v>1</v>
      </c>
      <c r="AP14" s="19">
        <f t="shared" si="14"/>
        <v>11</v>
      </c>
      <c r="AQ14" s="152">
        <f t="shared" si="15"/>
        <v>24</v>
      </c>
      <c r="AR14" s="149">
        <f t="shared" si="16"/>
        <v>24.010999999999999</v>
      </c>
      <c r="AS14" s="89"/>
      <c r="AT14" s="60"/>
      <c r="AU14" s="7">
        <f>IF(ISERROR(RANK(AQ14,AQ$9:$AQ$38,1)),"",RANK(AQ14,$AQ$9:$AQ$38,1))</f>
        <v>11</v>
      </c>
      <c r="AV14" s="7">
        <f>IF(ISERROR(RANK(AR14,$AR$9:AR$38,1)),"",RANK(AR14,$AR$9:$AR$38,1))</f>
        <v>11</v>
      </c>
      <c r="AW14" s="62"/>
    </row>
    <row r="15" spans="1:51" x14ac:dyDescent="0.25">
      <c r="A15" s="8">
        <f>Benjamins!A21</f>
        <v>7</v>
      </c>
      <c r="B15" s="31">
        <f>Benjamins!B21</f>
        <v>55483758</v>
      </c>
      <c r="C15" s="30" t="str">
        <f>Benjamins!C21</f>
        <v xml:space="preserve">LEMAITRE </v>
      </c>
      <c r="D15" s="4" t="str">
        <f>Benjamins!D21</f>
        <v>Julian</v>
      </c>
      <c r="E15" s="9" t="str">
        <f>Benjamins!E21</f>
        <v>Ecuisses VSP</v>
      </c>
      <c r="F15" s="35" t="str">
        <f>Benjamins!F21</f>
        <v>(4)-Benj</v>
      </c>
      <c r="G15" s="67"/>
      <c r="H15" s="73">
        <f>Benjamins!H21</f>
        <v>0</v>
      </c>
      <c r="I15" s="10">
        <f t="shared" si="0"/>
        <v>0</v>
      </c>
      <c r="J15" s="73">
        <f>Benjamins!I21</f>
        <v>0</v>
      </c>
      <c r="K15" s="73">
        <f>Benjamins!J21</f>
        <v>0</v>
      </c>
      <c r="L15" s="73">
        <f>Benjamins!K21</f>
        <v>0</v>
      </c>
      <c r="M15" s="10">
        <f t="shared" si="17"/>
        <v>0</v>
      </c>
      <c r="N15" s="6" t="str">
        <f t="shared" si="18"/>
        <v>0</v>
      </c>
      <c r="O15" s="6">
        <f t="shared" si="19"/>
        <v>0</v>
      </c>
      <c r="P15" s="6">
        <f t="shared" si="20"/>
        <v>0</v>
      </c>
      <c r="Q15" s="10">
        <f t="shared" si="1"/>
        <v>0</v>
      </c>
      <c r="R15" s="4" t="b">
        <f t="shared" si="3"/>
        <v>0</v>
      </c>
      <c r="S15" s="6" t="str">
        <f t="shared" si="4"/>
        <v xml:space="preserve"> </v>
      </c>
      <c r="T15" s="7">
        <f t="shared" si="5"/>
        <v>0</v>
      </c>
      <c r="U15" s="67"/>
      <c r="V15" s="52"/>
      <c r="W15" s="73" t="str">
        <f>Benjamins!P21</f>
        <v>2</v>
      </c>
      <c r="X15" s="73" t="str">
        <f>Benjamins!Q21</f>
        <v>31</v>
      </c>
      <c r="Y15" s="73" t="str">
        <f>Benjamins!R21</f>
        <v>70</v>
      </c>
      <c r="Z15" s="6">
        <f t="shared" si="6"/>
        <v>151.69999999999999</v>
      </c>
      <c r="AA15" s="82">
        <f t="shared" si="2"/>
        <v>4</v>
      </c>
      <c r="AB15" s="42"/>
      <c r="AC15" s="73">
        <f>Benjamins!V21</f>
        <v>0</v>
      </c>
      <c r="AD15" s="73">
        <f>Benjamins!W21</f>
        <v>0</v>
      </c>
      <c r="AE15" s="6" t="str">
        <f t="shared" si="7"/>
        <v xml:space="preserve"> </v>
      </c>
      <c r="AF15" s="7">
        <f t="shared" si="21"/>
        <v>0</v>
      </c>
      <c r="AG15" s="42"/>
      <c r="AH15" s="46"/>
      <c r="AI15" s="73">
        <f>Benjamins!AA21</f>
        <v>1</v>
      </c>
      <c r="AJ15" s="48"/>
      <c r="AK15" s="148">
        <f t="shared" si="9"/>
        <v>1</v>
      </c>
      <c r="AL15" s="149">
        <f t="shared" si="10"/>
        <v>1</v>
      </c>
      <c r="AM15" s="148">
        <f t="shared" si="11"/>
        <v>4</v>
      </c>
      <c r="AN15" s="149">
        <f t="shared" si="12"/>
        <v>4.0039999999999996</v>
      </c>
      <c r="AO15" s="19">
        <f t="shared" si="13"/>
        <v>1</v>
      </c>
      <c r="AP15" s="19">
        <f t="shared" si="14"/>
        <v>1</v>
      </c>
      <c r="AQ15" s="152">
        <f t="shared" si="15"/>
        <v>7</v>
      </c>
      <c r="AR15" s="149">
        <f t="shared" si="16"/>
        <v>7.0039999999999996</v>
      </c>
      <c r="AS15" s="89"/>
      <c r="AT15" s="60"/>
      <c r="AU15" s="7">
        <f>IF(ISERROR(RANK(AQ15,AQ$9:$AQ$38,1)),"",RANK(AQ15,$AQ$9:$AQ$38,1))</f>
        <v>2</v>
      </c>
      <c r="AV15" s="7">
        <f>IF(ISERROR(RANK(AR15,$AR$9:AR$38,1)),"",RANK(AR15,$AR$9:$AR$38,1))</f>
        <v>3</v>
      </c>
      <c r="AW15" s="62"/>
    </row>
    <row r="16" spans="1:51" x14ac:dyDescent="0.25">
      <c r="A16" s="8">
        <f>Benjamins!A22</f>
        <v>8</v>
      </c>
      <c r="B16" s="31">
        <f>Benjamins!B22</f>
        <v>55710414</v>
      </c>
      <c r="C16" s="30" t="str">
        <f>Benjamins!C22</f>
        <v>DRILLIEN</v>
      </c>
      <c r="D16" s="4" t="str">
        <f>Benjamins!D22</f>
        <v>Lucien</v>
      </c>
      <c r="E16" s="9" t="str">
        <f>Benjamins!E22</f>
        <v>VS Joncynois</v>
      </c>
      <c r="F16" s="35" t="str">
        <f>Benjamins!F22</f>
        <v>(4)-Benj</v>
      </c>
      <c r="G16" s="67"/>
      <c r="H16" s="73">
        <f>Benjamins!H22</f>
        <v>0</v>
      </c>
      <c r="I16" s="10">
        <f t="shared" si="0"/>
        <v>0</v>
      </c>
      <c r="J16" s="73">
        <f>Benjamins!I22</f>
        <v>0</v>
      </c>
      <c r="K16" s="73">
        <f>Benjamins!J22</f>
        <v>0</v>
      </c>
      <c r="L16" s="73">
        <f>Benjamins!K22</f>
        <v>0</v>
      </c>
      <c r="M16" s="10">
        <f t="shared" si="17"/>
        <v>0</v>
      </c>
      <c r="N16" s="6" t="str">
        <f t="shared" si="18"/>
        <v>0</v>
      </c>
      <c r="O16" s="6">
        <f t="shared" si="19"/>
        <v>0</v>
      </c>
      <c r="P16" s="6">
        <f t="shared" si="20"/>
        <v>0</v>
      </c>
      <c r="Q16" s="10">
        <f t="shared" si="1"/>
        <v>0</v>
      </c>
      <c r="R16" s="4" t="b">
        <f t="shared" si="3"/>
        <v>0</v>
      </c>
      <c r="S16" s="6" t="str">
        <f t="shared" si="4"/>
        <v xml:space="preserve"> </v>
      </c>
      <c r="T16" s="7">
        <f t="shared" si="5"/>
        <v>0</v>
      </c>
      <c r="U16" s="67"/>
      <c r="V16" s="52"/>
      <c r="W16" s="73" t="str">
        <f>Benjamins!P22</f>
        <v>3</v>
      </c>
      <c r="X16" s="73" t="str">
        <f>Benjamins!Q22</f>
        <v>02</v>
      </c>
      <c r="Y16" s="73" t="str">
        <f>Benjamins!R22</f>
        <v>15</v>
      </c>
      <c r="Z16" s="6">
        <f t="shared" si="6"/>
        <v>182.15</v>
      </c>
      <c r="AA16" s="82">
        <f t="shared" si="2"/>
        <v>10</v>
      </c>
      <c r="AB16" s="42"/>
      <c r="AC16" s="73">
        <f>Benjamins!V22</f>
        <v>0</v>
      </c>
      <c r="AD16" s="73">
        <f>Benjamins!W22</f>
        <v>0</v>
      </c>
      <c r="AE16" s="6" t="str">
        <f t="shared" si="7"/>
        <v xml:space="preserve"> </v>
      </c>
      <c r="AF16" s="7">
        <f t="shared" si="21"/>
        <v>0</v>
      </c>
      <c r="AG16" s="42"/>
      <c r="AH16" s="46"/>
      <c r="AI16" s="73">
        <f>Benjamins!AA22</f>
        <v>10</v>
      </c>
      <c r="AJ16" s="48"/>
      <c r="AK16" s="148">
        <f t="shared" si="9"/>
        <v>1</v>
      </c>
      <c r="AL16" s="149">
        <f t="shared" si="10"/>
        <v>1</v>
      </c>
      <c r="AM16" s="148">
        <f t="shared" si="11"/>
        <v>10</v>
      </c>
      <c r="AN16" s="149">
        <f t="shared" si="12"/>
        <v>10.009999999999998</v>
      </c>
      <c r="AO16" s="19">
        <f t="shared" si="13"/>
        <v>1</v>
      </c>
      <c r="AP16" s="19">
        <f t="shared" si="14"/>
        <v>10</v>
      </c>
      <c r="AQ16" s="152">
        <f t="shared" si="15"/>
        <v>22</v>
      </c>
      <c r="AR16" s="149">
        <f t="shared" si="16"/>
        <v>22.009999999999998</v>
      </c>
      <c r="AS16" s="89"/>
      <c r="AT16" s="60"/>
      <c r="AU16" s="7">
        <f>IF(ISERROR(RANK(AQ16,AQ$9:$AQ$38,1)),"",RANK(AQ16,$AQ$9:$AQ$38,1))</f>
        <v>10</v>
      </c>
      <c r="AV16" s="7">
        <f>IF(ISERROR(RANK(AR16,$AR$9:AR$38,1)),"",RANK(AR16,$AR$9:$AR$38,1))</f>
        <v>10</v>
      </c>
      <c r="AW16" s="62"/>
    </row>
    <row r="17" spans="1:49" ht="15.75" customHeight="1" x14ac:dyDescent="0.25">
      <c r="A17" s="8">
        <f>Benjamins!A23</f>
        <v>9</v>
      </c>
      <c r="B17" s="31">
        <f>Benjamins!B23</f>
        <v>55710114</v>
      </c>
      <c r="C17" s="30" t="str">
        <f>Benjamins!C23</f>
        <v>DUCOTE</v>
      </c>
      <c r="D17" s="4" t="str">
        <f>Benjamins!D23</f>
        <v>Juline</v>
      </c>
      <c r="E17" s="9" t="str">
        <f>Benjamins!E23</f>
        <v>VC Montcellien</v>
      </c>
      <c r="F17" s="35" t="str">
        <f>Benjamins!F23</f>
        <v>(4)-Benj</v>
      </c>
      <c r="G17" s="67"/>
      <c r="H17" s="73">
        <f>Benjamins!H23</f>
        <v>0</v>
      </c>
      <c r="I17" s="10">
        <f t="shared" si="0"/>
        <v>0</v>
      </c>
      <c r="J17" s="73">
        <f>Benjamins!I23</f>
        <v>0</v>
      </c>
      <c r="K17" s="73">
        <f>Benjamins!J23</f>
        <v>0</v>
      </c>
      <c r="L17" s="73">
        <f>Benjamins!K23</f>
        <v>0</v>
      </c>
      <c r="M17" s="10">
        <f t="shared" si="17"/>
        <v>0</v>
      </c>
      <c r="N17" s="6" t="str">
        <f t="shared" si="18"/>
        <v>0</v>
      </c>
      <c r="O17" s="6">
        <f t="shared" si="19"/>
        <v>0</v>
      </c>
      <c r="P17" s="6">
        <f t="shared" si="20"/>
        <v>0</v>
      </c>
      <c r="Q17" s="10">
        <f t="shared" si="1"/>
        <v>0</v>
      </c>
      <c r="R17" s="4" t="b">
        <f t="shared" si="3"/>
        <v>0</v>
      </c>
      <c r="S17" s="6" t="str">
        <f t="shared" si="4"/>
        <v xml:space="preserve"> </v>
      </c>
      <c r="T17" s="7">
        <f t="shared" si="5"/>
        <v>0</v>
      </c>
      <c r="U17" s="67"/>
      <c r="V17" s="52"/>
      <c r="W17" s="73" t="str">
        <f>Benjamins!P23</f>
        <v>2</v>
      </c>
      <c r="X17" s="73" t="str">
        <f>Benjamins!Q23</f>
        <v>48</v>
      </c>
      <c r="Y17" s="73" t="str">
        <f>Benjamins!R23</f>
        <v>75</v>
      </c>
      <c r="Z17" s="6">
        <f t="shared" si="6"/>
        <v>168.75</v>
      </c>
      <c r="AA17" s="82">
        <f t="shared" si="2"/>
        <v>7</v>
      </c>
      <c r="AB17" s="42"/>
      <c r="AC17" s="73">
        <f>Benjamins!V23</f>
        <v>0</v>
      </c>
      <c r="AD17" s="73">
        <f>Benjamins!W23</f>
        <v>0</v>
      </c>
      <c r="AE17" s="6" t="str">
        <f t="shared" si="7"/>
        <v xml:space="preserve"> </v>
      </c>
      <c r="AF17" s="7">
        <f t="shared" si="21"/>
        <v>0</v>
      </c>
      <c r="AG17" s="42"/>
      <c r="AH17" s="46"/>
      <c r="AI17" s="73">
        <f>Benjamins!AA23</f>
        <v>7</v>
      </c>
      <c r="AJ17" s="48"/>
      <c r="AK17" s="148">
        <f t="shared" si="9"/>
        <v>1</v>
      </c>
      <c r="AL17" s="149">
        <f t="shared" si="10"/>
        <v>1</v>
      </c>
      <c r="AM17" s="148">
        <f t="shared" si="11"/>
        <v>7</v>
      </c>
      <c r="AN17" s="149">
        <f t="shared" si="12"/>
        <v>7.0069999999999997</v>
      </c>
      <c r="AO17" s="19">
        <f t="shared" si="13"/>
        <v>1</v>
      </c>
      <c r="AP17" s="19">
        <f t="shared" si="14"/>
        <v>7</v>
      </c>
      <c r="AQ17" s="152">
        <f t="shared" si="15"/>
        <v>16</v>
      </c>
      <c r="AR17" s="149">
        <f t="shared" si="16"/>
        <v>16.006999999999998</v>
      </c>
      <c r="AS17" s="89"/>
      <c r="AT17" s="60"/>
      <c r="AU17" s="7">
        <f>IF(ISERROR(RANK(AQ17,AQ$9:$AQ$38,1)),"",RANK(AQ17,$AQ$9:$AQ$38,1))</f>
        <v>6</v>
      </c>
      <c r="AV17" s="7">
        <f>IF(ISERROR(RANK(AR17,$AR$9:AR$38,1)),"",RANK(AR17,$AR$9:$AR$38,1))</f>
        <v>8</v>
      </c>
      <c r="AW17" s="62"/>
    </row>
    <row r="18" spans="1:49" x14ac:dyDescent="0.25">
      <c r="A18" s="8">
        <f>Benjamins!A24</f>
        <v>10</v>
      </c>
      <c r="B18" s="31">
        <f>Benjamins!B24</f>
        <v>55664028</v>
      </c>
      <c r="C18" s="30" t="str">
        <f>Benjamins!C24</f>
        <v>FOREST</v>
      </c>
      <c r="D18" s="4" t="str">
        <f>Benjamins!D24</f>
        <v>Valérian</v>
      </c>
      <c r="E18" s="9" t="str">
        <f>Benjamins!E24</f>
        <v>Ecuisses VSP</v>
      </c>
      <c r="F18" s="35" t="str">
        <f>Benjamins!F24</f>
        <v>(4)-Benj</v>
      </c>
      <c r="G18" s="67"/>
      <c r="H18" s="73">
        <f>Benjamins!H24</f>
        <v>0</v>
      </c>
      <c r="I18" s="10">
        <f t="shared" si="0"/>
        <v>0</v>
      </c>
      <c r="J18" s="73">
        <f>Benjamins!I24</f>
        <v>0</v>
      </c>
      <c r="K18" s="73">
        <f>Benjamins!J24</f>
        <v>0</v>
      </c>
      <c r="L18" s="73">
        <f>Benjamins!K24</f>
        <v>0</v>
      </c>
      <c r="M18" s="10">
        <f t="shared" si="17"/>
        <v>0</v>
      </c>
      <c r="N18" s="6" t="str">
        <f t="shared" si="18"/>
        <v>0</v>
      </c>
      <c r="O18" s="6">
        <f t="shared" si="19"/>
        <v>0</v>
      </c>
      <c r="P18" s="6">
        <f t="shared" si="20"/>
        <v>0</v>
      </c>
      <c r="Q18" s="10">
        <f t="shared" si="1"/>
        <v>0</v>
      </c>
      <c r="R18" s="4" t="b">
        <f t="shared" si="3"/>
        <v>0</v>
      </c>
      <c r="S18" s="6" t="str">
        <f t="shared" si="4"/>
        <v xml:space="preserve"> </v>
      </c>
      <c r="T18" s="7">
        <f t="shared" si="5"/>
        <v>0</v>
      </c>
      <c r="U18" s="67"/>
      <c r="V18" s="52"/>
      <c r="W18" s="73" t="str">
        <f>Benjamins!P24</f>
        <v>2</v>
      </c>
      <c r="X18" s="73" t="str">
        <f>Benjamins!Q24</f>
        <v>37</v>
      </c>
      <c r="Y18" s="73" t="str">
        <f>Benjamins!R24</f>
        <v>28</v>
      </c>
      <c r="Z18" s="6">
        <f t="shared" si="6"/>
        <v>157.28</v>
      </c>
      <c r="AA18" s="82">
        <f t="shared" si="2"/>
        <v>5</v>
      </c>
      <c r="AB18" s="42"/>
      <c r="AC18" s="73">
        <f>Benjamins!V24</f>
        <v>0</v>
      </c>
      <c r="AD18" s="73">
        <f>Benjamins!W24</f>
        <v>0</v>
      </c>
      <c r="AE18" s="6" t="str">
        <f t="shared" si="7"/>
        <v xml:space="preserve"> </v>
      </c>
      <c r="AF18" s="7">
        <f t="shared" si="21"/>
        <v>0</v>
      </c>
      <c r="AG18" s="42"/>
      <c r="AH18" s="46"/>
      <c r="AI18" s="73">
        <f>Benjamins!AA24</f>
        <v>9</v>
      </c>
      <c r="AJ18" s="48"/>
      <c r="AK18" s="148">
        <f t="shared" si="9"/>
        <v>1</v>
      </c>
      <c r="AL18" s="149">
        <f t="shared" si="10"/>
        <v>1</v>
      </c>
      <c r="AM18" s="148">
        <f t="shared" si="11"/>
        <v>5</v>
      </c>
      <c r="AN18" s="149">
        <f t="shared" si="12"/>
        <v>5.004999999999999</v>
      </c>
      <c r="AO18" s="19">
        <f t="shared" si="13"/>
        <v>1</v>
      </c>
      <c r="AP18" s="19">
        <f t="shared" si="14"/>
        <v>9</v>
      </c>
      <c r="AQ18" s="152">
        <f t="shared" si="15"/>
        <v>16</v>
      </c>
      <c r="AR18" s="149">
        <f t="shared" si="16"/>
        <v>16.004999999999999</v>
      </c>
      <c r="AS18" s="89"/>
      <c r="AT18" s="60"/>
      <c r="AU18" s="7">
        <f>IF(ISERROR(RANK(AQ18,AQ$9:$AQ$38,1)),"",RANK(AQ18,$AQ$9:$AQ$38,1))</f>
        <v>6</v>
      </c>
      <c r="AV18" s="7">
        <f>IF(ISERROR(RANK(AR18,$AR$9:AR$38,1)),"",RANK(AR18,$AR$9:$AR$38,1))</f>
        <v>6</v>
      </c>
      <c r="AW18" s="62"/>
    </row>
    <row r="19" spans="1:49" x14ac:dyDescent="0.25">
      <c r="A19" s="8">
        <f>Benjamins!A25</f>
        <v>11</v>
      </c>
      <c r="B19" s="31">
        <f>Benjamins!B25</f>
        <v>55789002</v>
      </c>
      <c r="C19" s="30" t="str">
        <f>Benjamins!C25</f>
        <v>COCHARD</v>
      </c>
      <c r="D19" s="4" t="str">
        <f>Benjamins!D25</f>
        <v>Vivien</v>
      </c>
      <c r="E19" s="9" t="str">
        <f>Benjamins!E25</f>
        <v>VS Joncynois</v>
      </c>
      <c r="F19" s="35" t="str">
        <f>Benjamins!F25</f>
        <v>(4)-Benj</v>
      </c>
      <c r="G19" s="67"/>
      <c r="H19" s="73">
        <f>Benjamins!H25</f>
        <v>0</v>
      </c>
      <c r="I19" s="10">
        <f t="shared" si="0"/>
        <v>0</v>
      </c>
      <c r="J19" s="73">
        <f>Benjamins!I25</f>
        <v>0</v>
      </c>
      <c r="K19" s="73">
        <f>Benjamins!J25</f>
        <v>0</v>
      </c>
      <c r="L19" s="73">
        <f>Benjamins!K25</f>
        <v>0</v>
      </c>
      <c r="M19" s="10">
        <f t="shared" si="17"/>
        <v>0</v>
      </c>
      <c r="N19" s="6" t="str">
        <f t="shared" si="18"/>
        <v>0</v>
      </c>
      <c r="O19" s="6">
        <f t="shared" si="19"/>
        <v>0</v>
      </c>
      <c r="P19" s="6">
        <f t="shared" si="20"/>
        <v>0</v>
      </c>
      <c r="Q19" s="10">
        <f t="shared" si="1"/>
        <v>0</v>
      </c>
      <c r="R19" s="4" t="b">
        <f t="shared" si="3"/>
        <v>0</v>
      </c>
      <c r="S19" s="6" t="str">
        <f t="shared" si="4"/>
        <v xml:space="preserve"> </v>
      </c>
      <c r="T19" s="7">
        <f t="shared" si="5"/>
        <v>0</v>
      </c>
      <c r="U19" s="67"/>
      <c r="V19" s="52"/>
      <c r="W19" s="73" t="str">
        <f>Benjamins!P25</f>
        <v>2</v>
      </c>
      <c r="X19" s="73" t="str">
        <f>Benjamins!Q25</f>
        <v>45</v>
      </c>
      <c r="Y19" s="73" t="str">
        <f>Benjamins!R25</f>
        <v>70</v>
      </c>
      <c r="Z19" s="6">
        <f t="shared" si="6"/>
        <v>165.7</v>
      </c>
      <c r="AA19" s="82">
        <f t="shared" si="2"/>
        <v>6</v>
      </c>
      <c r="AB19" s="42"/>
      <c r="AC19" s="73">
        <f>Benjamins!V25</f>
        <v>0</v>
      </c>
      <c r="AD19" s="73">
        <f>Benjamins!W25</f>
        <v>0</v>
      </c>
      <c r="AE19" s="6" t="str">
        <f t="shared" si="7"/>
        <v xml:space="preserve"> </v>
      </c>
      <c r="AF19" s="7">
        <f t="shared" si="21"/>
        <v>0</v>
      </c>
      <c r="AG19" s="42"/>
      <c r="AH19" s="46"/>
      <c r="AI19" s="73">
        <f>Benjamins!AA25</f>
        <v>8</v>
      </c>
      <c r="AJ19" s="48"/>
      <c r="AK19" s="148">
        <f t="shared" si="9"/>
        <v>1</v>
      </c>
      <c r="AL19" s="149">
        <f t="shared" si="10"/>
        <v>1</v>
      </c>
      <c r="AM19" s="148">
        <f t="shared" si="11"/>
        <v>6</v>
      </c>
      <c r="AN19" s="149">
        <f t="shared" si="12"/>
        <v>6.0059999999999993</v>
      </c>
      <c r="AO19" s="19">
        <f t="shared" si="13"/>
        <v>1</v>
      </c>
      <c r="AP19" s="19">
        <f t="shared" si="14"/>
        <v>8</v>
      </c>
      <c r="AQ19" s="152">
        <f t="shared" si="15"/>
        <v>16</v>
      </c>
      <c r="AR19" s="149">
        <f t="shared" si="16"/>
        <v>16.006</v>
      </c>
      <c r="AS19" s="89"/>
      <c r="AT19" s="60"/>
      <c r="AU19" s="7">
        <f>IF(ISERROR(RANK(AQ19,AQ$9:$AQ$38,1)),"",RANK(AQ19,$AQ$9:$AQ$38,1))</f>
        <v>6</v>
      </c>
      <c r="AV19" s="7">
        <f>IF(ISERROR(RANK(AR19,$AR$9:AR$38,1)),"",RANK(AR19,$AR$9:$AR$38,1))</f>
        <v>7</v>
      </c>
      <c r="AW19" s="62"/>
    </row>
    <row r="20" spans="1:49" x14ac:dyDescent="0.25">
      <c r="A20" s="8">
        <f>Benjamins!A26</f>
        <v>0</v>
      </c>
      <c r="B20" s="31">
        <f>Benjamins!B26</f>
        <v>0</v>
      </c>
      <c r="C20" s="30" t="str">
        <f>Benjamins!C26</f>
        <v xml:space="preserve"> </v>
      </c>
      <c r="D20" s="4" t="str">
        <f>Benjamins!D26</f>
        <v xml:space="preserve"> </v>
      </c>
      <c r="E20" s="9" t="str">
        <f>Benjamins!E26</f>
        <v xml:space="preserve"> </v>
      </c>
      <c r="F20" s="35" t="str">
        <f>Benjamins!F26</f>
        <v xml:space="preserve"> </v>
      </c>
      <c r="G20" s="67"/>
      <c r="H20" s="73">
        <f>Benjamins!H26</f>
        <v>0</v>
      </c>
      <c r="I20" s="10">
        <f t="shared" si="0"/>
        <v>0</v>
      </c>
      <c r="J20" s="73">
        <f>Benjamins!I26</f>
        <v>0</v>
      </c>
      <c r="K20" s="73">
        <f>Benjamins!J26</f>
        <v>0</v>
      </c>
      <c r="L20" s="73">
        <f>Benjamins!K26</f>
        <v>0</v>
      </c>
      <c r="M20" s="10">
        <f t="shared" si="17"/>
        <v>0</v>
      </c>
      <c r="N20" s="6" t="str">
        <f t="shared" si="18"/>
        <v>0</v>
      </c>
      <c r="O20" s="6">
        <f t="shared" si="19"/>
        <v>0</v>
      </c>
      <c r="P20" s="6">
        <f t="shared" si="20"/>
        <v>0</v>
      </c>
      <c r="Q20" s="10">
        <f t="shared" si="1"/>
        <v>0</v>
      </c>
      <c r="R20" s="4" t="b">
        <f t="shared" si="3"/>
        <v>0</v>
      </c>
      <c r="S20" s="6" t="str">
        <f t="shared" si="4"/>
        <v xml:space="preserve"> </v>
      </c>
      <c r="T20" s="7">
        <f t="shared" si="5"/>
        <v>0</v>
      </c>
      <c r="U20" s="67"/>
      <c r="V20" s="52"/>
      <c r="W20" s="73">
        <f>Benjamins!P26</f>
        <v>0</v>
      </c>
      <c r="X20" s="73">
        <f>Benjamins!Q26</f>
        <v>0</v>
      </c>
      <c r="Y20" s="73">
        <f>Benjamins!R26</f>
        <v>0</v>
      </c>
      <c r="Z20" s="6" t="str">
        <f t="shared" si="6"/>
        <v/>
      </c>
      <c r="AA20" s="82">
        <f t="shared" si="2"/>
        <v>0</v>
      </c>
      <c r="AB20" s="42"/>
      <c r="AC20" s="73">
        <f>Benjamins!V26</f>
        <v>0</v>
      </c>
      <c r="AD20" s="73">
        <f>Benjamins!W26</f>
        <v>0</v>
      </c>
      <c r="AE20" s="6" t="str">
        <f t="shared" si="7"/>
        <v xml:space="preserve"> </v>
      </c>
      <c r="AF20" s="7">
        <f t="shared" si="21"/>
        <v>0</v>
      </c>
      <c r="AG20" s="42"/>
      <c r="AH20" s="46"/>
      <c r="AI20" s="73">
        <f>Benjamins!AA26</f>
        <v>0</v>
      </c>
      <c r="AJ20" s="48"/>
      <c r="AK20" s="148">
        <f t="shared" si="9"/>
        <v>1</v>
      </c>
      <c r="AL20" s="149">
        <f t="shared" si="10"/>
        <v>1</v>
      </c>
      <c r="AM20" s="148">
        <f t="shared" si="11"/>
        <v>0</v>
      </c>
      <c r="AN20" s="149">
        <f t="shared" si="12"/>
        <v>0</v>
      </c>
      <c r="AO20" s="19">
        <f t="shared" si="13"/>
        <v>1</v>
      </c>
      <c r="AP20" s="19">
        <f t="shared" si="14"/>
        <v>0</v>
      </c>
      <c r="AQ20" s="152" t="str">
        <f t="shared" si="15"/>
        <v xml:space="preserve"> </v>
      </c>
      <c r="AR20" s="149" t="str">
        <f t="shared" si="16"/>
        <v xml:space="preserve"> </v>
      </c>
      <c r="AS20" s="89"/>
      <c r="AT20" s="60"/>
      <c r="AU20" s="7" t="str">
        <f>IF(ISERROR(RANK(AQ20,AQ$9:$AQ$38,1)),"",RANK(AQ20,$AQ$9:$AQ$38,1))</f>
        <v/>
      </c>
      <c r="AV20" s="7" t="str">
        <f>IF(ISERROR(RANK(AR20,$AR$9:AR$38,1)),"",RANK(AR20,$AR$9:$AR$38,1))</f>
        <v/>
      </c>
      <c r="AW20" s="62"/>
    </row>
    <row r="21" spans="1:49" x14ac:dyDescent="0.25">
      <c r="A21" s="8">
        <f>Benjamins!A27</f>
        <v>0</v>
      </c>
      <c r="B21" s="31">
        <f>Benjamins!B27</f>
        <v>0</v>
      </c>
      <c r="C21" s="30" t="str">
        <f>Benjamins!C27</f>
        <v xml:space="preserve"> </v>
      </c>
      <c r="D21" s="4" t="str">
        <f>Benjamins!D27</f>
        <v xml:space="preserve"> </v>
      </c>
      <c r="E21" s="9" t="str">
        <f>Benjamins!E27</f>
        <v xml:space="preserve"> </v>
      </c>
      <c r="F21" s="35" t="str">
        <f>Benjamins!F27</f>
        <v xml:space="preserve"> </v>
      </c>
      <c r="G21" s="67"/>
      <c r="H21" s="73">
        <f>Benjamins!H27</f>
        <v>0</v>
      </c>
      <c r="I21" s="10">
        <f t="shared" si="0"/>
        <v>0</v>
      </c>
      <c r="J21" s="73">
        <f>Benjamins!I27</f>
        <v>0</v>
      </c>
      <c r="K21" s="73">
        <f>Benjamins!J27</f>
        <v>0</v>
      </c>
      <c r="L21" s="73">
        <f>Benjamins!K27</f>
        <v>0</v>
      </c>
      <c r="M21" s="10">
        <f t="shared" si="17"/>
        <v>0</v>
      </c>
      <c r="N21" s="6" t="str">
        <f t="shared" si="18"/>
        <v>0</v>
      </c>
      <c r="O21" s="6">
        <f t="shared" si="19"/>
        <v>0</v>
      </c>
      <c r="P21" s="6">
        <f t="shared" si="20"/>
        <v>0</v>
      </c>
      <c r="Q21" s="10">
        <f t="shared" si="1"/>
        <v>0</v>
      </c>
      <c r="R21" s="4" t="b">
        <f t="shared" si="3"/>
        <v>0</v>
      </c>
      <c r="S21" s="6" t="str">
        <f t="shared" si="4"/>
        <v xml:space="preserve"> </v>
      </c>
      <c r="T21" s="7">
        <f t="shared" si="5"/>
        <v>0</v>
      </c>
      <c r="U21" s="67"/>
      <c r="V21" s="52"/>
      <c r="W21" s="73">
        <f>Benjamins!P27</f>
        <v>0</v>
      </c>
      <c r="X21" s="73">
        <f>Benjamins!Q27</f>
        <v>0</v>
      </c>
      <c r="Y21" s="73">
        <f>Benjamins!R27</f>
        <v>0</v>
      </c>
      <c r="Z21" s="6" t="str">
        <f t="shared" si="6"/>
        <v/>
      </c>
      <c r="AA21" s="82">
        <f t="shared" si="2"/>
        <v>0</v>
      </c>
      <c r="AB21" s="42"/>
      <c r="AC21" s="73">
        <f>Benjamins!V27</f>
        <v>0</v>
      </c>
      <c r="AD21" s="73">
        <f>Benjamins!W27</f>
        <v>0</v>
      </c>
      <c r="AE21" s="6" t="str">
        <f t="shared" si="7"/>
        <v xml:space="preserve"> </v>
      </c>
      <c r="AF21" s="7">
        <f t="shared" si="21"/>
        <v>0</v>
      </c>
      <c r="AG21" s="42"/>
      <c r="AH21" s="46"/>
      <c r="AI21" s="73">
        <f>Benjamins!AA27</f>
        <v>0</v>
      </c>
      <c r="AJ21" s="48"/>
      <c r="AK21" s="148">
        <f t="shared" si="9"/>
        <v>1</v>
      </c>
      <c r="AL21" s="149">
        <f t="shared" si="10"/>
        <v>1</v>
      </c>
      <c r="AM21" s="148">
        <f t="shared" si="11"/>
        <v>0</v>
      </c>
      <c r="AN21" s="149">
        <f t="shared" si="12"/>
        <v>0</v>
      </c>
      <c r="AO21" s="19">
        <f t="shared" si="13"/>
        <v>1</v>
      </c>
      <c r="AP21" s="19">
        <f t="shared" si="14"/>
        <v>0</v>
      </c>
      <c r="AQ21" s="152" t="str">
        <f t="shared" si="15"/>
        <v xml:space="preserve"> </v>
      </c>
      <c r="AR21" s="149" t="str">
        <f t="shared" si="16"/>
        <v xml:space="preserve"> </v>
      </c>
      <c r="AS21" s="89"/>
      <c r="AT21" s="60"/>
      <c r="AU21" s="7" t="str">
        <f>IF(ISERROR(RANK(AQ21,AQ$9:$AQ$38,1)),"",RANK(AQ21,$AQ$9:$AQ$38,1))</f>
        <v/>
      </c>
      <c r="AV21" s="7" t="str">
        <f>IF(ISERROR(RANK(AR21,$AR$9:AR$38,1)),"",RANK(AR21,$AR$9:$AR$38,1))</f>
        <v/>
      </c>
      <c r="AW21" s="62"/>
    </row>
    <row r="22" spans="1:49" x14ac:dyDescent="0.25">
      <c r="A22" s="8">
        <f>Benjamins!A28</f>
        <v>0</v>
      </c>
      <c r="B22" s="31">
        <f>Benjamins!B28</f>
        <v>0</v>
      </c>
      <c r="C22" s="30" t="str">
        <f>Benjamins!C28</f>
        <v xml:space="preserve"> </v>
      </c>
      <c r="D22" s="4" t="str">
        <f>Benjamins!D28</f>
        <v xml:space="preserve"> </v>
      </c>
      <c r="E22" s="9" t="str">
        <f>Benjamins!E28</f>
        <v xml:space="preserve"> </v>
      </c>
      <c r="F22" s="35" t="str">
        <f>Benjamins!F28</f>
        <v xml:space="preserve"> </v>
      </c>
      <c r="G22" s="67"/>
      <c r="H22" s="73">
        <f>Benjamins!H28</f>
        <v>0</v>
      </c>
      <c r="I22" s="10">
        <f t="shared" si="0"/>
        <v>0</v>
      </c>
      <c r="J22" s="73">
        <f>Benjamins!I28</f>
        <v>0</v>
      </c>
      <c r="K22" s="73">
        <f>Benjamins!J28</f>
        <v>0</v>
      </c>
      <c r="L22" s="73">
        <f>Benjamins!K28</f>
        <v>0</v>
      </c>
      <c r="M22" s="10">
        <f t="shared" si="17"/>
        <v>0</v>
      </c>
      <c r="N22" s="6" t="str">
        <f t="shared" si="18"/>
        <v>0</v>
      </c>
      <c r="O22" s="6">
        <f t="shared" si="19"/>
        <v>0</v>
      </c>
      <c r="P22" s="6">
        <f t="shared" si="20"/>
        <v>0</v>
      </c>
      <c r="Q22" s="10">
        <f t="shared" si="1"/>
        <v>0</v>
      </c>
      <c r="R22" s="4" t="b">
        <f t="shared" si="3"/>
        <v>0</v>
      </c>
      <c r="S22" s="6" t="str">
        <f t="shared" si="4"/>
        <v xml:space="preserve"> </v>
      </c>
      <c r="T22" s="7">
        <f t="shared" si="5"/>
        <v>0</v>
      </c>
      <c r="U22" s="67"/>
      <c r="V22" s="52"/>
      <c r="W22" s="73">
        <f>Benjamins!P28</f>
        <v>0</v>
      </c>
      <c r="X22" s="73">
        <f>Benjamins!Q28</f>
        <v>0</v>
      </c>
      <c r="Y22" s="73">
        <f>Benjamins!R28</f>
        <v>0</v>
      </c>
      <c r="Z22" s="6" t="str">
        <f t="shared" si="6"/>
        <v/>
      </c>
      <c r="AA22" s="82">
        <f t="shared" si="2"/>
        <v>0</v>
      </c>
      <c r="AB22" s="42"/>
      <c r="AC22" s="73">
        <f>Benjamins!V28</f>
        <v>0</v>
      </c>
      <c r="AD22" s="73">
        <f>Benjamins!W28</f>
        <v>0</v>
      </c>
      <c r="AE22" s="6" t="str">
        <f t="shared" si="7"/>
        <v xml:space="preserve"> </v>
      </c>
      <c r="AF22" s="7">
        <f t="shared" si="21"/>
        <v>0</v>
      </c>
      <c r="AG22" s="42"/>
      <c r="AH22" s="46"/>
      <c r="AI22" s="73">
        <f>Benjamins!AA28</f>
        <v>0</v>
      </c>
      <c r="AJ22" s="48"/>
      <c r="AK22" s="148">
        <f t="shared" si="9"/>
        <v>1</v>
      </c>
      <c r="AL22" s="149">
        <f t="shared" si="10"/>
        <v>1</v>
      </c>
      <c r="AM22" s="148">
        <f t="shared" si="11"/>
        <v>0</v>
      </c>
      <c r="AN22" s="149">
        <f t="shared" si="12"/>
        <v>0</v>
      </c>
      <c r="AO22" s="19">
        <f t="shared" si="13"/>
        <v>1</v>
      </c>
      <c r="AP22" s="19">
        <f t="shared" si="14"/>
        <v>0</v>
      </c>
      <c r="AQ22" s="152" t="str">
        <f t="shared" si="15"/>
        <v xml:space="preserve"> </v>
      </c>
      <c r="AR22" s="149" t="str">
        <f t="shared" si="16"/>
        <v xml:space="preserve"> </v>
      </c>
      <c r="AS22" s="89"/>
      <c r="AT22" s="60"/>
      <c r="AU22" s="7" t="str">
        <f>IF(ISERROR(RANK(AQ22,AQ$9:$AQ$38,1)),"",RANK(AQ22,$AQ$9:$AQ$38,1))</f>
        <v/>
      </c>
      <c r="AV22" s="7" t="str">
        <f>IF(ISERROR(RANK(AR22,$AR$9:AR$38,1)),"",RANK(AR22,$AR$9:$AR$38,1))</f>
        <v/>
      </c>
      <c r="AW22" s="62"/>
    </row>
    <row r="23" spans="1:49" x14ac:dyDescent="0.25">
      <c r="A23" s="8">
        <f>Benjamins!A29</f>
        <v>0</v>
      </c>
      <c r="B23" s="31">
        <f>Benjamins!B29</f>
        <v>0</v>
      </c>
      <c r="C23" s="30" t="str">
        <f>Benjamins!C29</f>
        <v xml:space="preserve"> </v>
      </c>
      <c r="D23" s="4" t="str">
        <f>Benjamins!D29</f>
        <v xml:space="preserve"> </v>
      </c>
      <c r="E23" s="9" t="str">
        <f>Benjamins!E29</f>
        <v xml:space="preserve"> </v>
      </c>
      <c r="F23" s="35" t="str">
        <f>Benjamins!F29</f>
        <v xml:space="preserve"> </v>
      </c>
      <c r="G23" s="67"/>
      <c r="H23" s="73">
        <f>Benjamins!H29</f>
        <v>0</v>
      </c>
      <c r="I23" s="10">
        <f t="shared" si="0"/>
        <v>0</v>
      </c>
      <c r="J23" s="73">
        <f>Benjamins!I29</f>
        <v>0</v>
      </c>
      <c r="K23" s="73">
        <f>Benjamins!J29</f>
        <v>0</v>
      </c>
      <c r="L23" s="73">
        <f>Benjamins!K29</f>
        <v>0</v>
      </c>
      <c r="M23" s="10">
        <f t="shared" si="17"/>
        <v>0</v>
      </c>
      <c r="N23" s="6" t="str">
        <f t="shared" si="18"/>
        <v>0</v>
      </c>
      <c r="O23" s="6">
        <f t="shared" si="19"/>
        <v>0</v>
      </c>
      <c r="P23" s="6">
        <f t="shared" si="20"/>
        <v>0</v>
      </c>
      <c r="Q23" s="10">
        <f t="shared" si="1"/>
        <v>0</v>
      </c>
      <c r="R23" s="4" t="b">
        <f t="shared" si="3"/>
        <v>0</v>
      </c>
      <c r="S23" s="6" t="str">
        <f t="shared" si="4"/>
        <v xml:space="preserve"> </v>
      </c>
      <c r="T23" s="7">
        <f t="shared" si="5"/>
        <v>0</v>
      </c>
      <c r="U23" s="67"/>
      <c r="V23" s="52"/>
      <c r="W23" s="73">
        <f>Benjamins!P29</f>
        <v>0</v>
      </c>
      <c r="X23" s="73">
        <f>Benjamins!Q29</f>
        <v>0</v>
      </c>
      <c r="Y23" s="73">
        <f>Benjamins!R29</f>
        <v>0</v>
      </c>
      <c r="Z23" s="6" t="str">
        <f t="shared" si="6"/>
        <v/>
      </c>
      <c r="AA23" s="82">
        <f t="shared" si="2"/>
        <v>0</v>
      </c>
      <c r="AB23" s="42"/>
      <c r="AC23" s="73">
        <f>Benjamins!V29</f>
        <v>0</v>
      </c>
      <c r="AD23" s="73">
        <f>Benjamins!W29</f>
        <v>0</v>
      </c>
      <c r="AE23" s="6" t="str">
        <f t="shared" si="7"/>
        <v xml:space="preserve"> </v>
      </c>
      <c r="AF23" s="7">
        <f t="shared" si="21"/>
        <v>0</v>
      </c>
      <c r="AG23" s="42"/>
      <c r="AH23" s="46"/>
      <c r="AI23" s="73">
        <f>Benjamins!AA29</f>
        <v>0</v>
      </c>
      <c r="AJ23" s="48"/>
      <c r="AK23" s="148">
        <f t="shared" si="9"/>
        <v>1</v>
      </c>
      <c r="AL23" s="149">
        <f t="shared" si="10"/>
        <v>1</v>
      </c>
      <c r="AM23" s="148">
        <f t="shared" si="11"/>
        <v>0</v>
      </c>
      <c r="AN23" s="149">
        <f t="shared" si="12"/>
        <v>0</v>
      </c>
      <c r="AO23" s="19">
        <f t="shared" si="13"/>
        <v>1</v>
      </c>
      <c r="AP23" s="19">
        <f t="shared" si="14"/>
        <v>0</v>
      </c>
      <c r="AQ23" s="152" t="str">
        <f t="shared" si="15"/>
        <v xml:space="preserve"> </v>
      </c>
      <c r="AR23" s="149" t="str">
        <f t="shared" si="16"/>
        <v xml:space="preserve"> </v>
      </c>
      <c r="AS23" s="89"/>
      <c r="AT23" s="60"/>
      <c r="AU23" s="7" t="str">
        <f>IF(ISERROR(RANK(AQ23,AQ$9:$AQ$38,1)),"",RANK(AQ23,$AQ$9:$AQ$38,1))</f>
        <v/>
      </c>
      <c r="AV23" s="7" t="str">
        <f>IF(ISERROR(RANK(AR23,$AR$9:AR$38,1)),"",RANK(AR23,$AR$9:$AR$38,1))</f>
        <v/>
      </c>
      <c r="AW23" s="36"/>
    </row>
    <row r="24" spans="1:49" x14ac:dyDescent="0.25">
      <c r="A24" s="8">
        <f>Benjamins!A30</f>
        <v>0</v>
      </c>
      <c r="B24" s="31">
        <f>Benjamins!B30</f>
        <v>0</v>
      </c>
      <c r="C24" s="30" t="str">
        <f>Benjamins!C30</f>
        <v xml:space="preserve"> </v>
      </c>
      <c r="D24" s="4" t="str">
        <f>Benjamins!D30</f>
        <v xml:space="preserve"> </v>
      </c>
      <c r="E24" s="9" t="str">
        <f>Benjamins!E30</f>
        <v xml:space="preserve"> </v>
      </c>
      <c r="F24" s="35" t="str">
        <f>Benjamins!F30</f>
        <v xml:space="preserve"> </v>
      </c>
      <c r="G24" s="67"/>
      <c r="H24" s="73">
        <f>Benjamins!H30</f>
        <v>0</v>
      </c>
      <c r="I24" s="10">
        <f t="shared" si="0"/>
        <v>0</v>
      </c>
      <c r="J24" s="73">
        <f>Benjamins!I30</f>
        <v>0</v>
      </c>
      <c r="K24" s="73">
        <f>Benjamins!J30</f>
        <v>0</v>
      </c>
      <c r="L24" s="73">
        <f>Benjamins!K30</f>
        <v>0</v>
      </c>
      <c r="M24" s="10">
        <f t="shared" si="17"/>
        <v>0</v>
      </c>
      <c r="N24" s="6" t="str">
        <f t="shared" si="18"/>
        <v>0</v>
      </c>
      <c r="O24" s="6">
        <f t="shared" si="19"/>
        <v>0</v>
      </c>
      <c r="P24" s="6">
        <f t="shared" si="20"/>
        <v>0</v>
      </c>
      <c r="Q24" s="10">
        <f t="shared" si="1"/>
        <v>0</v>
      </c>
      <c r="R24" s="4" t="b">
        <f t="shared" si="3"/>
        <v>0</v>
      </c>
      <c r="S24" s="6" t="str">
        <f t="shared" si="4"/>
        <v xml:space="preserve"> </v>
      </c>
      <c r="T24" s="7">
        <f t="shared" si="5"/>
        <v>0</v>
      </c>
      <c r="U24" s="67"/>
      <c r="V24" s="52"/>
      <c r="W24" s="73">
        <f>Benjamins!P30</f>
        <v>0</v>
      </c>
      <c r="X24" s="73">
        <f>Benjamins!Q30</f>
        <v>0</v>
      </c>
      <c r="Y24" s="73">
        <f>Benjamins!R30</f>
        <v>0</v>
      </c>
      <c r="Z24" s="6" t="str">
        <f t="shared" si="6"/>
        <v/>
      </c>
      <c r="AA24" s="82">
        <f t="shared" si="2"/>
        <v>0</v>
      </c>
      <c r="AB24" s="42"/>
      <c r="AC24" s="73">
        <f>Benjamins!V30</f>
        <v>0</v>
      </c>
      <c r="AD24" s="73">
        <f>Benjamins!W30</f>
        <v>0</v>
      </c>
      <c r="AE24" s="6" t="str">
        <f t="shared" si="7"/>
        <v xml:space="preserve"> </v>
      </c>
      <c r="AF24" s="7">
        <f t="shared" si="21"/>
        <v>0</v>
      </c>
      <c r="AG24" s="42"/>
      <c r="AH24" s="46"/>
      <c r="AI24" s="73">
        <f>Benjamins!AA30</f>
        <v>0</v>
      </c>
      <c r="AJ24" s="48"/>
      <c r="AK24" s="148">
        <f t="shared" si="9"/>
        <v>1</v>
      </c>
      <c r="AL24" s="149">
        <f t="shared" si="10"/>
        <v>1</v>
      </c>
      <c r="AM24" s="148">
        <f t="shared" si="11"/>
        <v>0</v>
      </c>
      <c r="AN24" s="149">
        <f t="shared" si="12"/>
        <v>0</v>
      </c>
      <c r="AO24" s="19">
        <f t="shared" si="13"/>
        <v>1</v>
      </c>
      <c r="AP24" s="19">
        <f t="shared" si="14"/>
        <v>0</v>
      </c>
      <c r="AQ24" s="152" t="str">
        <f t="shared" si="15"/>
        <v xml:space="preserve"> </v>
      </c>
      <c r="AR24" s="149" t="str">
        <f t="shared" si="16"/>
        <v xml:space="preserve"> </v>
      </c>
      <c r="AS24" s="89"/>
      <c r="AT24" s="60"/>
      <c r="AU24" s="7" t="str">
        <f>IF(ISERROR(RANK(AQ24,AQ$9:$AQ$38,1)),"",RANK(AQ24,$AQ$9:$AQ$38,1))</f>
        <v/>
      </c>
      <c r="AV24" s="7" t="str">
        <f>IF(ISERROR(RANK(AR24,$AR$9:AR$38,1)),"",RANK(AR24,$AR$9:$AR$38,1))</f>
        <v/>
      </c>
      <c r="AW24" s="36"/>
    </row>
    <row r="25" spans="1:49" x14ac:dyDescent="0.25">
      <c r="A25" s="8">
        <f>Benjamins!A31</f>
        <v>0</v>
      </c>
      <c r="B25" s="31">
        <f>Benjamins!B31</f>
        <v>0</v>
      </c>
      <c r="C25" s="30" t="str">
        <f>Benjamins!C31</f>
        <v xml:space="preserve"> </v>
      </c>
      <c r="D25" s="4" t="str">
        <f>Benjamins!D31</f>
        <v xml:space="preserve"> </v>
      </c>
      <c r="E25" s="9" t="str">
        <f>Benjamins!E31</f>
        <v xml:space="preserve"> </v>
      </c>
      <c r="F25" s="35" t="str">
        <f>Benjamins!F31</f>
        <v xml:space="preserve"> </v>
      </c>
      <c r="G25" s="67"/>
      <c r="H25" s="73">
        <f>Benjamins!H31</f>
        <v>0</v>
      </c>
      <c r="I25" s="10">
        <f t="shared" si="0"/>
        <v>0</v>
      </c>
      <c r="J25" s="73">
        <f>Benjamins!I31</f>
        <v>0</v>
      </c>
      <c r="K25" s="73">
        <f>Benjamins!J31</f>
        <v>0</v>
      </c>
      <c r="L25" s="73">
        <f>Benjamins!K31</f>
        <v>0</v>
      </c>
      <c r="M25" s="10">
        <f t="shared" si="17"/>
        <v>0</v>
      </c>
      <c r="N25" s="6" t="str">
        <f t="shared" si="18"/>
        <v>0</v>
      </c>
      <c r="O25" s="6">
        <f t="shared" si="19"/>
        <v>0</v>
      </c>
      <c r="P25" s="6">
        <f t="shared" si="20"/>
        <v>0</v>
      </c>
      <c r="Q25" s="10">
        <f t="shared" si="1"/>
        <v>0</v>
      </c>
      <c r="R25" s="4" t="b">
        <f t="shared" si="3"/>
        <v>0</v>
      </c>
      <c r="S25" s="6" t="str">
        <f t="shared" si="4"/>
        <v xml:space="preserve"> </v>
      </c>
      <c r="T25" s="7">
        <f t="shared" si="5"/>
        <v>0</v>
      </c>
      <c r="U25" s="67"/>
      <c r="V25" s="52"/>
      <c r="W25" s="73">
        <f>Benjamins!P31</f>
        <v>0</v>
      </c>
      <c r="X25" s="73">
        <f>Benjamins!Q31</f>
        <v>0</v>
      </c>
      <c r="Y25" s="73">
        <f>Benjamins!R31</f>
        <v>0</v>
      </c>
      <c r="Z25" s="6" t="str">
        <f t="shared" si="6"/>
        <v/>
      </c>
      <c r="AA25" s="82">
        <f t="shared" si="2"/>
        <v>0</v>
      </c>
      <c r="AB25" s="42"/>
      <c r="AC25" s="73">
        <f>Benjamins!V31</f>
        <v>0</v>
      </c>
      <c r="AD25" s="73">
        <f>Benjamins!W31</f>
        <v>0</v>
      </c>
      <c r="AE25" s="6" t="str">
        <f t="shared" si="7"/>
        <v xml:space="preserve"> </v>
      </c>
      <c r="AF25" s="7">
        <f t="shared" si="21"/>
        <v>0</v>
      </c>
      <c r="AG25" s="42"/>
      <c r="AH25" s="46"/>
      <c r="AI25" s="73">
        <f>Benjamins!AA31</f>
        <v>0</v>
      </c>
      <c r="AJ25" s="48"/>
      <c r="AK25" s="148">
        <f t="shared" si="9"/>
        <v>1</v>
      </c>
      <c r="AL25" s="149">
        <f t="shared" si="10"/>
        <v>1</v>
      </c>
      <c r="AM25" s="148">
        <f t="shared" si="11"/>
        <v>0</v>
      </c>
      <c r="AN25" s="149">
        <f t="shared" si="12"/>
        <v>0</v>
      </c>
      <c r="AO25" s="19">
        <f t="shared" si="13"/>
        <v>1</v>
      </c>
      <c r="AP25" s="19">
        <f t="shared" si="14"/>
        <v>0</v>
      </c>
      <c r="AQ25" s="152" t="str">
        <f t="shared" si="15"/>
        <v xml:space="preserve"> </v>
      </c>
      <c r="AR25" s="149" t="str">
        <f t="shared" si="16"/>
        <v xml:space="preserve"> </v>
      </c>
      <c r="AS25" s="89"/>
      <c r="AT25" s="60"/>
      <c r="AU25" s="7" t="str">
        <f>IF(ISERROR(RANK(AQ25,AQ$9:$AQ$38,1)),"",RANK(AQ25,$AQ$9:$AQ$38,1))</f>
        <v/>
      </c>
      <c r="AV25" s="7" t="str">
        <f>IF(ISERROR(RANK(AR25,$AR$9:AR$38,1)),"",RANK(AR25,$AR$9:$AR$38,1))</f>
        <v/>
      </c>
      <c r="AW25" s="36"/>
    </row>
    <row r="26" spans="1:49" x14ac:dyDescent="0.25">
      <c r="A26" s="8">
        <f>Benjamins!A32</f>
        <v>0</v>
      </c>
      <c r="B26" s="31">
        <f>Benjamins!B32</f>
        <v>0</v>
      </c>
      <c r="C26" s="30" t="str">
        <f>Benjamins!C32</f>
        <v xml:space="preserve"> </v>
      </c>
      <c r="D26" s="4" t="str">
        <f>Benjamins!D32</f>
        <v xml:space="preserve"> </v>
      </c>
      <c r="E26" s="9" t="str">
        <f>Benjamins!E32</f>
        <v xml:space="preserve"> </v>
      </c>
      <c r="F26" s="35" t="str">
        <f>Benjamins!F32</f>
        <v xml:space="preserve"> </v>
      </c>
      <c r="G26" s="67"/>
      <c r="H26" s="73">
        <f>Benjamins!H32</f>
        <v>0</v>
      </c>
      <c r="I26" s="10">
        <f t="shared" si="0"/>
        <v>0</v>
      </c>
      <c r="J26" s="73">
        <f>Benjamins!I32</f>
        <v>0</v>
      </c>
      <c r="K26" s="73">
        <f>Benjamins!J32</f>
        <v>0</v>
      </c>
      <c r="L26" s="73">
        <f>Benjamins!K32</f>
        <v>0</v>
      </c>
      <c r="M26" s="10">
        <f t="shared" si="17"/>
        <v>0</v>
      </c>
      <c r="N26" s="6" t="str">
        <f t="shared" si="18"/>
        <v>0</v>
      </c>
      <c r="O26" s="6">
        <f t="shared" si="19"/>
        <v>0</v>
      </c>
      <c r="P26" s="6">
        <f t="shared" si="20"/>
        <v>0</v>
      </c>
      <c r="Q26" s="10">
        <f t="shared" si="1"/>
        <v>0</v>
      </c>
      <c r="R26" s="4" t="b">
        <f t="shared" si="3"/>
        <v>0</v>
      </c>
      <c r="S26" s="6" t="str">
        <f t="shared" si="4"/>
        <v xml:space="preserve"> </v>
      </c>
      <c r="T26" s="7">
        <f t="shared" si="5"/>
        <v>0</v>
      </c>
      <c r="U26" s="67"/>
      <c r="V26" s="52"/>
      <c r="W26" s="73">
        <f>Benjamins!P32</f>
        <v>0</v>
      </c>
      <c r="X26" s="73">
        <f>Benjamins!Q32</f>
        <v>0</v>
      </c>
      <c r="Y26" s="73">
        <f>Benjamins!R32</f>
        <v>0</v>
      </c>
      <c r="Z26" s="6" t="str">
        <f t="shared" si="6"/>
        <v/>
      </c>
      <c r="AA26" s="82">
        <f t="shared" si="2"/>
        <v>0</v>
      </c>
      <c r="AB26" s="42"/>
      <c r="AC26" s="73">
        <f>Benjamins!V32</f>
        <v>0</v>
      </c>
      <c r="AD26" s="73">
        <f>Benjamins!W32</f>
        <v>0</v>
      </c>
      <c r="AE26" s="6" t="str">
        <f t="shared" si="7"/>
        <v xml:space="preserve"> </v>
      </c>
      <c r="AF26" s="7">
        <f t="shared" si="21"/>
        <v>0</v>
      </c>
      <c r="AG26" s="42"/>
      <c r="AH26" s="46"/>
      <c r="AI26" s="73">
        <f>Benjamins!AA32</f>
        <v>0</v>
      </c>
      <c r="AJ26" s="48"/>
      <c r="AK26" s="148">
        <f t="shared" si="9"/>
        <v>1</v>
      </c>
      <c r="AL26" s="149">
        <f t="shared" si="10"/>
        <v>1</v>
      </c>
      <c r="AM26" s="148">
        <f t="shared" si="11"/>
        <v>0</v>
      </c>
      <c r="AN26" s="149">
        <f t="shared" si="12"/>
        <v>0</v>
      </c>
      <c r="AO26" s="19">
        <f t="shared" si="13"/>
        <v>1</v>
      </c>
      <c r="AP26" s="19">
        <f t="shared" si="14"/>
        <v>0</v>
      </c>
      <c r="AQ26" s="152" t="str">
        <f t="shared" si="15"/>
        <v xml:space="preserve"> </v>
      </c>
      <c r="AR26" s="149" t="str">
        <f t="shared" si="16"/>
        <v xml:space="preserve"> </v>
      </c>
      <c r="AS26" s="89"/>
      <c r="AT26" s="60"/>
      <c r="AU26" s="7" t="str">
        <f>IF(ISERROR(RANK(AQ26,AQ$9:$AQ$38,1)),"",RANK(AQ26,$AQ$9:$AQ$38,1))</f>
        <v/>
      </c>
      <c r="AV26" s="7" t="str">
        <f>IF(ISERROR(RANK(AR26,$AR$9:AR$38,1)),"",RANK(AR26,$AR$9:$AR$38,1))</f>
        <v/>
      </c>
      <c r="AW26" s="36"/>
    </row>
    <row r="27" spans="1:49" x14ac:dyDescent="0.25">
      <c r="A27" s="8">
        <f>Benjamins!A33</f>
        <v>0</v>
      </c>
      <c r="B27" s="31">
        <f>Benjamins!B33</f>
        <v>0</v>
      </c>
      <c r="C27" s="30" t="str">
        <f>Benjamins!C33</f>
        <v xml:space="preserve"> </v>
      </c>
      <c r="D27" s="4" t="str">
        <f>Benjamins!D33</f>
        <v xml:space="preserve"> </v>
      </c>
      <c r="E27" s="9" t="str">
        <f>Benjamins!E33</f>
        <v xml:space="preserve"> </v>
      </c>
      <c r="F27" s="35" t="str">
        <f>Benjamins!F33</f>
        <v xml:space="preserve"> </v>
      </c>
      <c r="G27" s="67"/>
      <c r="H27" s="73">
        <f>Benjamins!H33</f>
        <v>0</v>
      </c>
      <c r="I27" s="10">
        <f t="shared" si="0"/>
        <v>0</v>
      </c>
      <c r="J27" s="73">
        <f>Benjamins!I33</f>
        <v>0</v>
      </c>
      <c r="K27" s="73">
        <f>Benjamins!J33</f>
        <v>0</v>
      </c>
      <c r="L27" s="73">
        <f>Benjamins!K33</f>
        <v>0</v>
      </c>
      <c r="M27" s="10">
        <f t="shared" si="17"/>
        <v>0</v>
      </c>
      <c r="N27" s="6" t="str">
        <f t="shared" si="18"/>
        <v>0</v>
      </c>
      <c r="O27" s="6">
        <f t="shared" si="19"/>
        <v>0</v>
      </c>
      <c r="P27" s="6">
        <f t="shared" si="20"/>
        <v>0</v>
      </c>
      <c r="Q27" s="10">
        <f t="shared" si="1"/>
        <v>0</v>
      </c>
      <c r="R27" s="4" t="b">
        <f t="shared" si="3"/>
        <v>0</v>
      </c>
      <c r="S27" s="6" t="str">
        <f t="shared" si="4"/>
        <v xml:space="preserve"> </v>
      </c>
      <c r="T27" s="7">
        <f t="shared" si="5"/>
        <v>0</v>
      </c>
      <c r="U27" s="67"/>
      <c r="V27" s="52"/>
      <c r="W27" s="73">
        <f>Benjamins!P33</f>
        <v>0</v>
      </c>
      <c r="X27" s="73">
        <f>Benjamins!Q33</f>
        <v>0</v>
      </c>
      <c r="Y27" s="73">
        <f>Benjamins!R33</f>
        <v>0</v>
      </c>
      <c r="Z27" s="6" t="str">
        <f t="shared" si="6"/>
        <v/>
      </c>
      <c r="AA27" s="82">
        <f t="shared" si="2"/>
        <v>0</v>
      </c>
      <c r="AB27" s="42"/>
      <c r="AC27" s="73">
        <f>Benjamins!V33</f>
        <v>0</v>
      </c>
      <c r="AD27" s="73">
        <f>Benjamins!W33</f>
        <v>0</v>
      </c>
      <c r="AE27" s="6" t="str">
        <f t="shared" si="7"/>
        <v xml:space="preserve"> </v>
      </c>
      <c r="AF27" s="7">
        <f t="shared" si="21"/>
        <v>0</v>
      </c>
      <c r="AG27" s="42"/>
      <c r="AH27" s="46"/>
      <c r="AI27" s="73">
        <f>Benjamins!AA33</f>
        <v>0</v>
      </c>
      <c r="AJ27" s="48"/>
      <c r="AK27" s="148">
        <f t="shared" si="9"/>
        <v>1</v>
      </c>
      <c r="AL27" s="149">
        <f t="shared" si="10"/>
        <v>1</v>
      </c>
      <c r="AM27" s="148">
        <f t="shared" si="11"/>
        <v>0</v>
      </c>
      <c r="AN27" s="149">
        <f t="shared" si="12"/>
        <v>0</v>
      </c>
      <c r="AO27" s="19">
        <f t="shared" si="13"/>
        <v>1</v>
      </c>
      <c r="AP27" s="19">
        <f t="shared" si="14"/>
        <v>0</v>
      </c>
      <c r="AQ27" s="152" t="str">
        <f t="shared" si="15"/>
        <v xml:space="preserve"> </v>
      </c>
      <c r="AR27" s="149" t="str">
        <f t="shared" si="16"/>
        <v xml:space="preserve"> </v>
      </c>
      <c r="AS27" s="89"/>
      <c r="AT27" s="60"/>
      <c r="AU27" s="7" t="str">
        <f>IF(ISERROR(RANK(AQ27,AQ$9:$AQ$38,1)),"",RANK(AQ27,$AQ$9:$AQ$38,1))</f>
        <v/>
      </c>
      <c r="AV27" s="7" t="str">
        <f>IF(ISERROR(RANK(AR27,$AR$9:AR$38,1)),"",RANK(AR27,$AR$9:$AR$38,1))</f>
        <v/>
      </c>
      <c r="AW27" s="36"/>
    </row>
    <row r="28" spans="1:49" x14ac:dyDescent="0.25">
      <c r="A28" s="8">
        <f>Benjamins!A34</f>
        <v>0</v>
      </c>
      <c r="B28" s="31">
        <f>Benjamins!B34</f>
        <v>0</v>
      </c>
      <c r="C28" s="30" t="str">
        <f>Benjamins!C34</f>
        <v xml:space="preserve"> </v>
      </c>
      <c r="D28" s="4" t="str">
        <f>Benjamins!D34</f>
        <v xml:space="preserve"> </v>
      </c>
      <c r="E28" s="9" t="str">
        <f>Benjamins!E34</f>
        <v xml:space="preserve"> </v>
      </c>
      <c r="F28" s="35" t="str">
        <f>Benjamins!F34</f>
        <v xml:space="preserve"> </v>
      </c>
      <c r="G28" s="67"/>
      <c r="H28" s="73">
        <f>Benjamins!H34</f>
        <v>0</v>
      </c>
      <c r="I28" s="10">
        <f t="shared" si="0"/>
        <v>0</v>
      </c>
      <c r="J28" s="73">
        <f>Benjamins!I34</f>
        <v>0</v>
      </c>
      <c r="K28" s="73">
        <f>Benjamins!J34</f>
        <v>0</v>
      </c>
      <c r="L28" s="73">
        <f>Benjamins!K34</f>
        <v>0</v>
      </c>
      <c r="M28" s="10">
        <f t="shared" si="17"/>
        <v>0</v>
      </c>
      <c r="N28" s="6" t="str">
        <f t="shared" si="18"/>
        <v>0</v>
      </c>
      <c r="O28" s="6">
        <f t="shared" si="19"/>
        <v>0</v>
      </c>
      <c r="P28" s="6">
        <f t="shared" si="20"/>
        <v>0</v>
      </c>
      <c r="Q28" s="10">
        <f t="shared" si="1"/>
        <v>0</v>
      </c>
      <c r="R28" s="4" t="b">
        <f t="shared" si="3"/>
        <v>0</v>
      </c>
      <c r="S28" s="6" t="str">
        <f t="shared" si="4"/>
        <v xml:space="preserve"> </v>
      </c>
      <c r="T28" s="7">
        <f t="shared" si="5"/>
        <v>0</v>
      </c>
      <c r="U28" s="67"/>
      <c r="V28" s="52"/>
      <c r="W28" s="73">
        <f>Benjamins!P34</f>
        <v>0</v>
      </c>
      <c r="X28" s="73">
        <f>Benjamins!Q34</f>
        <v>0</v>
      </c>
      <c r="Y28" s="73">
        <f>Benjamins!R34</f>
        <v>0</v>
      </c>
      <c r="Z28" s="6" t="str">
        <f t="shared" si="6"/>
        <v/>
      </c>
      <c r="AA28" s="82">
        <f t="shared" si="2"/>
        <v>0</v>
      </c>
      <c r="AB28" s="42"/>
      <c r="AC28" s="73">
        <f>Benjamins!V34</f>
        <v>0</v>
      </c>
      <c r="AD28" s="73">
        <f>Benjamins!W34</f>
        <v>0</v>
      </c>
      <c r="AE28" s="6" t="str">
        <f t="shared" si="7"/>
        <v xml:space="preserve"> </v>
      </c>
      <c r="AF28" s="7">
        <f t="shared" si="21"/>
        <v>0</v>
      </c>
      <c r="AG28" s="42"/>
      <c r="AH28" s="46"/>
      <c r="AI28" s="73">
        <f>Benjamins!AA34</f>
        <v>0</v>
      </c>
      <c r="AJ28" s="48"/>
      <c r="AK28" s="148">
        <f t="shared" si="9"/>
        <v>1</v>
      </c>
      <c r="AL28" s="149">
        <f t="shared" si="10"/>
        <v>1</v>
      </c>
      <c r="AM28" s="148">
        <f t="shared" si="11"/>
        <v>0</v>
      </c>
      <c r="AN28" s="149">
        <f t="shared" si="12"/>
        <v>0</v>
      </c>
      <c r="AO28" s="19">
        <f t="shared" si="13"/>
        <v>1</v>
      </c>
      <c r="AP28" s="19">
        <f t="shared" si="14"/>
        <v>0</v>
      </c>
      <c r="AQ28" s="152" t="str">
        <f t="shared" si="15"/>
        <v xml:space="preserve"> </v>
      </c>
      <c r="AR28" s="149" t="str">
        <f t="shared" si="16"/>
        <v xml:space="preserve"> </v>
      </c>
      <c r="AS28" s="89"/>
      <c r="AT28" s="60"/>
      <c r="AU28" s="7" t="str">
        <f>IF(ISERROR(RANK(AQ28,AQ$9:$AQ$38,1)),"",RANK(AQ28,$AQ$9:$AQ$38,1))</f>
        <v/>
      </c>
      <c r="AV28" s="7" t="str">
        <f>IF(ISERROR(RANK(AR28,$AR$9:AR$38,1)),"",RANK(AR28,$AR$9:$AR$38,1))</f>
        <v/>
      </c>
      <c r="AW28" s="36"/>
    </row>
    <row r="29" spans="1:49" x14ac:dyDescent="0.25">
      <c r="A29" s="8">
        <f>Benjamins!A35</f>
        <v>0</v>
      </c>
      <c r="B29" s="31">
        <f>Benjamins!B35</f>
        <v>0</v>
      </c>
      <c r="C29" s="30" t="str">
        <f>Benjamins!C35</f>
        <v xml:space="preserve"> </v>
      </c>
      <c r="D29" s="4" t="str">
        <f>Benjamins!D35</f>
        <v xml:space="preserve"> </v>
      </c>
      <c r="E29" s="9" t="str">
        <f>Benjamins!E35</f>
        <v xml:space="preserve"> </v>
      </c>
      <c r="F29" s="35" t="str">
        <f>Benjamins!F35</f>
        <v xml:space="preserve"> </v>
      </c>
      <c r="G29" s="67"/>
      <c r="H29" s="73">
        <f>Benjamins!H35</f>
        <v>0</v>
      </c>
      <c r="I29" s="10">
        <f t="shared" si="0"/>
        <v>0</v>
      </c>
      <c r="J29" s="73">
        <f>Benjamins!I35</f>
        <v>0</v>
      </c>
      <c r="K29" s="73">
        <f>Benjamins!J35</f>
        <v>0</v>
      </c>
      <c r="L29" s="73">
        <f>Benjamins!K35</f>
        <v>0</v>
      </c>
      <c r="M29" s="10">
        <f t="shared" si="17"/>
        <v>0</v>
      </c>
      <c r="N29" s="6" t="str">
        <f t="shared" si="18"/>
        <v>0</v>
      </c>
      <c r="O29" s="6">
        <f t="shared" si="19"/>
        <v>0</v>
      </c>
      <c r="P29" s="6">
        <f t="shared" si="20"/>
        <v>0</v>
      </c>
      <c r="Q29" s="10">
        <f t="shared" si="1"/>
        <v>0</v>
      </c>
      <c r="R29" s="4" t="b">
        <f t="shared" si="3"/>
        <v>0</v>
      </c>
      <c r="S29" s="6" t="str">
        <f t="shared" si="4"/>
        <v xml:space="preserve"> </v>
      </c>
      <c r="T29" s="7">
        <f t="shared" si="5"/>
        <v>0</v>
      </c>
      <c r="U29" s="67"/>
      <c r="V29" s="52"/>
      <c r="W29" s="73">
        <f>Benjamins!P35</f>
        <v>0</v>
      </c>
      <c r="X29" s="73">
        <f>Benjamins!Q35</f>
        <v>0</v>
      </c>
      <c r="Y29" s="73">
        <f>Benjamins!R35</f>
        <v>0</v>
      </c>
      <c r="Z29" s="6" t="str">
        <f t="shared" si="6"/>
        <v/>
      </c>
      <c r="AA29" s="82">
        <f t="shared" si="2"/>
        <v>0</v>
      </c>
      <c r="AB29" s="42"/>
      <c r="AC29" s="73">
        <f>Benjamins!V35</f>
        <v>0</v>
      </c>
      <c r="AD29" s="73">
        <f>Benjamins!W35</f>
        <v>0</v>
      </c>
      <c r="AE29" s="6" t="str">
        <f t="shared" si="7"/>
        <v xml:space="preserve"> </v>
      </c>
      <c r="AF29" s="7">
        <f t="shared" si="21"/>
        <v>0</v>
      </c>
      <c r="AG29" s="42"/>
      <c r="AH29" s="46"/>
      <c r="AI29" s="73">
        <f>Benjamins!AA35</f>
        <v>0</v>
      </c>
      <c r="AJ29" s="48"/>
      <c r="AK29" s="148">
        <f t="shared" si="9"/>
        <v>1</v>
      </c>
      <c r="AL29" s="149">
        <f t="shared" si="10"/>
        <v>1</v>
      </c>
      <c r="AM29" s="148">
        <f t="shared" si="11"/>
        <v>0</v>
      </c>
      <c r="AN29" s="149">
        <f t="shared" si="12"/>
        <v>0</v>
      </c>
      <c r="AO29" s="19">
        <f t="shared" si="13"/>
        <v>1</v>
      </c>
      <c r="AP29" s="19">
        <f t="shared" si="14"/>
        <v>0</v>
      </c>
      <c r="AQ29" s="152" t="str">
        <f t="shared" si="15"/>
        <v xml:space="preserve"> </v>
      </c>
      <c r="AR29" s="149" t="str">
        <f t="shared" si="16"/>
        <v xml:space="preserve"> </v>
      </c>
      <c r="AS29" s="89"/>
      <c r="AT29" s="60"/>
      <c r="AU29" s="7" t="str">
        <f>IF(ISERROR(RANK(AQ29,AQ$9:$AQ$38,1)),"",RANK(AQ29,$AQ$9:$AQ$38,1))</f>
        <v/>
      </c>
      <c r="AV29" s="7" t="str">
        <f>IF(ISERROR(RANK(AR29,$AR$9:AR$38,1)),"",RANK(AR29,$AR$9:$AR$38,1))</f>
        <v/>
      </c>
      <c r="AW29" s="36"/>
    </row>
    <row r="30" spans="1:49" x14ac:dyDescent="0.25">
      <c r="A30" s="8">
        <f>Benjamins!A36</f>
        <v>0</v>
      </c>
      <c r="B30" s="31">
        <f>Benjamins!B36</f>
        <v>0</v>
      </c>
      <c r="C30" s="30" t="str">
        <f>Benjamins!C36</f>
        <v xml:space="preserve"> </v>
      </c>
      <c r="D30" s="4" t="str">
        <f>Benjamins!D36</f>
        <v xml:space="preserve"> </v>
      </c>
      <c r="E30" s="9" t="str">
        <f>Benjamins!E36</f>
        <v xml:space="preserve"> </v>
      </c>
      <c r="F30" s="35" t="str">
        <f>Benjamins!F36</f>
        <v xml:space="preserve"> </v>
      </c>
      <c r="G30" s="67"/>
      <c r="H30" s="73">
        <f>Benjamins!H36</f>
        <v>0</v>
      </c>
      <c r="I30" s="10">
        <f t="shared" si="0"/>
        <v>0</v>
      </c>
      <c r="J30" s="73">
        <f>Benjamins!I36</f>
        <v>0</v>
      </c>
      <c r="K30" s="73">
        <f>Benjamins!J36</f>
        <v>0</v>
      </c>
      <c r="L30" s="73">
        <f>Benjamins!K36</f>
        <v>0</v>
      </c>
      <c r="M30" s="10">
        <f t="shared" si="17"/>
        <v>0</v>
      </c>
      <c r="N30" s="6" t="str">
        <f t="shared" si="18"/>
        <v>0</v>
      </c>
      <c r="O30" s="6">
        <f t="shared" si="19"/>
        <v>0</v>
      </c>
      <c r="P30" s="6">
        <f t="shared" si="20"/>
        <v>0</v>
      </c>
      <c r="Q30" s="10">
        <f t="shared" si="1"/>
        <v>0</v>
      </c>
      <c r="R30" s="4" t="b">
        <f t="shared" si="3"/>
        <v>0</v>
      </c>
      <c r="S30" s="6" t="str">
        <f t="shared" si="4"/>
        <v xml:space="preserve"> </v>
      </c>
      <c r="T30" s="7">
        <f t="shared" si="5"/>
        <v>0</v>
      </c>
      <c r="U30" s="67"/>
      <c r="V30" s="52"/>
      <c r="W30" s="73">
        <f>Benjamins!P36</f>
        <v>0</v>
      </c>
      <c r="X30" s="73">
        <f>Benjamins!Q36</f>
        <v>0</v>
      </c>
      <c r="Y30" s="73">
        <f>Benjamins!R36</f>
        <v>0</v>
      </c>
      <c r="Z30" s="6" t="str">
        <f t="shared" si="6"/>
        <v/>
      </c>
      <c r="AA30" s="82">
        <f t="shared" si="2"/>
        <v>0</v>
      </c>
      <c r="AB30" s="42"/>
      <c r="AC30" s="73">
        <f>Benjamins!V36</f>
        <v>0</v>
      </c>
      <c r="AD30" s="73">
        <f>Benjamins!W36</f>
        <v>0</v>
      </c>
      <c r="AE30" s="6" t="str">
        <f t="shared" si="7"/>
        <v xml:space="preserve"> </v>
      </c>
      <c r="AF30" s="7">
        <f t="shared" si="21"/>
        <v>0</v>
      </c>
      <c r="AG30" s="42"/>
      <c r="AH30" s="46"/>
      <c r="AI30" s="73">
        <f>Benjamins!AA36</f>
        <v>0</v>
      </c>
      <c r="AJ30" s="48"/>
      <c r="AK30" s="148">
        <f t="shared" si="9"/>
        <v>1</v>
      </c>
      <c r="AL30" s="149">
        <f t="shared" si="10"/>
        <v>1</v>
      </c>
      <c r="AM30" s="148">
        <f t="shared" si="11"/>
        <v>0</v>
      </c>
      <c r="AN30" s="149">
        <f t="shared" si="12"/>
        <v>0</v>
      </c>
      <c r="AO30" s="19">
        <f t="shared" si="13"/>
        <v>1</v>
      </c>
      <c r="AP30" s="19">
        <f t="shared" si="14"/>
        <v>0</v>
      </c>
      <c r="AQ30" s="152" t="str">
        <f t="shared" si="15"/>
        <v xml:space="preserve"> </v>
      </c>
      <c r="AR30" s="149" t="str">
        <f t="shared" si="16"/>
        <v xml:space="preserve"> </v>
      </c>
      <c r="AS30" s="89"/>
      <c r="AT30" s="60"/>
      <c r="AU30" s="7" t="str">
        <f>IF(ISERROR(RANK(AQ30,AQ$9:$AQ$38,1)),"",RANK(AQ30,$AQ$9:$AQ$38,1))</f>
        <v/>
      </c>
      <c r="AV30" s="7" t="str">
        <f>IF(ISERROR(RANK(AR30,$AR$9:AR$38,1)),"",RANK(AR30,$AR$9:$AR$38,1))</f>
        <v/>
      </c>
      <c r="AW30" s="36"/>
    </row>
    <row r="31" spans="1:49" x14ac:dyDescent="0.25">
      <c r="A31" s="8">
        <f>Benjamins!A37</f>
        <v>0</v>
      </c>
      <c r="B31" s="31">
        <f>Benjamins!B37</f>
        <v>0</v>
      </c>
      <c r="C31" s="30" t="str">
        <f>Benjamins!C37</f>
        <v xml:space="preserve"> </v>
      </c>
      <c r="D31" s="4" t="str">
        <f>Benjamins!D37</f>
        <v xml:space="preserve"> </v>
      </c>
      <c r="E31" s="9" t="str">
        <f>Benjamins!E37</f>
        <v xml:space="preserve"> </v>
      </c>
      <c r="F31" s="35" t="str">
        <f>Benjamins!F37</f>
        <v xml:space="preserve"> </v>
      </c>
      <c r="G31" s="67"/>
      <c r="H31" s="73">
        <f>Benjamins!H37</f>
        <v>0</v>
      </c>
      <c r="I31" s="10">
        <f t="shared" si="0"/>
        <v>0</v>
      </c>
      <c r="J31" s="73">
        <f>Benjamins!I37</f>
        <v>0</v>
      </c>
      <c r="K31" s="73">
        <f>Benjamins!J37</f>
        <v>0</v>
      </c>
      <c r="L31" s="73">
        <f>Benjamins!K37</f>
        <v>0</v>
      </c>
      <c r="M31" s="10">
        <f t="shared" si="17"/>
        <v>0</v>
      </c>
      <c r="N31" s="6" t="str">
        <f t="shared" si="18"/>
        <v>0</v>
      </c>
      <c r="O31" s="6">
        <f t="shared" si="19"/>
        <v>0</v>
      </c>
      <c r="P31" s="6">
        <f t="shared" si="20"/>
        <v>0</v>
      </c>
      <c r="Q31" s="10">
        <f t="shared" si="1"/>
        <v>0</v>
      </c>
      <c r="R31" s="4" t="b">
        <f t="shared" si="3"/>
        <v>0</v>
      </c>
      <c r="S31" s="6" t="str">
        <f t="shared" si="4"/>
        <v xml:space="preserve"> </v>
      </c>
      <c r="T31" s="7">
        <f t="shared" si="5"/>
        <v>0</v>
      </c>
      <c r="U31" s="67"/>
      <c r="V31" s="52"/>
      <c r="W31" s="73">
        <f>Benjamins!P37</f>
        <v>0</v>
      </c>
      <c r="X31" s="73">
        <f>Benjamins!Q37</f>
        <v>0</v>
      </c>
      <c r="Y31" s="73">
        <f>Benjamins!R37</f>
        <v>0</v>
      </c>
      <c r="Z31" s="6" t="str">
        <f t="shared" si="6"/>
        <v/>
      </c>
      <c r="AA31" s="82">
        <f t="shared" si="2"/>
        <v>0</v>
      </c>
      <c r="AB31" s="42"/>
      <c r="AC31" s="73">
        <f>Benjamins!V37</f>
        <v>0</v>
      </c>
      <c r="AD31" s="73">
        <f>Benjamins!W37</f>
        <v>0</v>
      </c>
      <c r="AE31" s="6" t="str">
        <f t="shared" si="7"/>
        <v xml:space="preserve"> </v>
      </c>
      <c r="AF31" s="7">
        <f t="shared" si="21"/>
        <v>0</v>
      </c>
      <c r="AG31" s="42"/>
      <c r="AH31" s="46"/>
      <c r="AI31" s="73">
        <f>Benjamins!AA37</f>
        <v>0</v>
      </c>
      <c r="AJ31" s="48"/>
      <c r="AK31" s="148">
        <f t="shared" si="9"/>
        <v>1</v>
      </c>
      <c r="AL31" s="149">
        <f t="shared" si="10"/>
        <v>1</v>
      </c>
      <c r="AM31" s="148">
        <f t="shared" si="11"/>
        <v>0</v>
      </c>
      <c r="AN31" s="149">
        <f t="shared" si="12"/>
        <v>0</v>
      </c>
      <c r="AO31" s="19">
        <f t="shared" si="13"/>
        <v>1</v>
      </c>
      <c r="AP31" s="19">
        <f t="shared" si="14"/>
        <v>0</v>
      </c>
      <c r="AQ31" s="152" t="str">
        <f t="shared" si="15"/>
        <v xml:space="preserve"> </v>
      </c>
      <c r="AR31" s="149" t="str">
        <f t="shared" si="16"/>
        <v xml:space="preserve"> </v>
      </c>
      <c r="AS31" s="89"/>
      <c r="AT31" s="60"/>
      <c r="AU31" s="7" t="str">
        <f>IF(ISERROR(RANK(AQ31,AQ$9:$AQ$38,1)),"",RANK(AQ31,$AQ$9:$AQ$38,1))</f>
        <v/>
      </c>
      <c r="AV31" s="7" t="str">
        <f>IF(ISERROR(RANK(AR31,$AR$9:AR$38,1)),"",RANK(AR31,$AR$9:$AR$38,1))</f>
        <v/>
      </c>
      <c r="AW31" s="36"/>
    </row>
    <row r="32" spans="1:49" x14ac:dyDescent="0.25">
      <c r="A32" s="8">
        <f>Benjamins!A38</f>
        <v>0</v>
      </c>
      <c r="B32" s="31">
        <f>Benjamins!B38</f>
        <v>0</v>
      </c>
      <c r="C32" s="30" t="str">
        <f>Benjamins!C38</f>
        <v xml:space="preserve"> </v>
      </c>
      <c r="D32" s="4" t="str">
        <f>Benjamins!D38</f>
        <v xml:space="preserve"> </v>
      </c>
      <c r="E32" s="9" t="str">
        <f>Benjamins!E38</f>
        <v xml:space="preserve"> </v>
      </c>
      <c r="F32" s="35" t="str">
        <f>Benjamins!F38</f>
        <v xml:space="preserve"> </v>
      </c>
      <c r="G32" s="67"/>
      <c r="H32" s="73">
        <f>Benjamins!H38</f>
        <v>0</v>
      </c>
      <c r="I32" s="10">
        <f t="shared" si="0"/>
        <v>0</v>
      </c>
      <c r="J32" s="73">
        <f>Benjamins!I38</f>
        <v>0</v>
      </c>
      <c r="K32" s="73">
        <f>Benjamins!J38</f>
        <v>0</v>
      </c>
      <c r="L32" s="73">
        <f>Benjamins!K38</f>
        <v>0</v>
      </c>
      <c r="M32" s="10">
        <f t="shared" si="17"/>
        <v>0</v>
      </c>
      <c r="N32" s="6" t="str">
        <f t="shared" si="18"/>
        <v>0</v>
      </c>
      <c r="O32" s="6">
        <f t="shared" si="19"/>
        <v>0</v>
      </c>
      <c r="P32" s="6">
        <f t="shared" si="20"/>
        <v>0</v>
      </c>
      <c r="Q32" s="10">
        <f t="shared" si="1"/>
        <v>0</v>
      </c>
      <c r="R32" s="4" t="b">
        <f t="shared" si="3"/>
        <v>0</v>
      </c>
      <c r="S32" s="6" t="str">
        <f t="shared" si="4"/>
        <v xml:space="preserve"> </v>
      </c>
      <c r="T32" s="7">
        <f t="shared" si="5"/>
        <v>0</v>
      </c>
      <c r="U32" s="67"/>
      <c r="V32" s="52"/>
      <c r="W32" s="73">
        <f>Benjamins!P38</f>
        <v>0</v>
      </c>
      <c r="X32" s="73">
        <f>Benjamins!Q38</f>
        <v>0</v>
      </c>
      <c r="Y32" s="73">
        <f>Benjamins!R38</f>
        <v>0</v>
      </c>
      <c r="Z32" s="6" t="str">
        <f t="shared" si="6"/>
        <v/>
      </c>
      <c r="AA32" s="82">
        <f t="shared" si="2"/>
        <v>0</v>
      </c>
      <c r="AB32" s="42"/>
      <c r="AC32" s="73">
        <f>Benjamins!V38</f>
        <v>0</v>
      </c>
      <c r="AD32" s="73">
        <f>Benjamins!W38</f>
        <v>0</v>
      </c>
      <c r="AE32" s="6" t="str">
        <f t="shared" si="7"/>
        <v xml:space="preserve"> </v>
      </c>
      <c r="AF32" s="7">
        <f t="shared" si="21"/>
        <v>0</v>
      </c>
      <c r="AG32" s="42"/>
      <c r="AH32" s="46"/>
      <c r="AI32" s="73">
        <f>Benjamins!AA38</f>
        <v>0</v>
      </c>
      <c r="AJ32" s="48"/>
      <c r="AK32" s="148">
        <f t="shared" si="9"/>
        <v>1</v>
      </c>
      <c r="AL32" s="149">
        <f t="shared" si="10"/>
        <v>1</v>
      </c>
      <c r="AM32" s="148">
        <f t="shared" si="11"/>
        <v>0</v>
      </c>
      <c r="AN32" s="149">
        <f t="shared" si="12"/>
        <v>0</v>
      </c>
      <c r="AO32" s="19">
        <f t="shared" si="13"/>
        <v>1</v>
      </c>
      <c r="AP32" s="19">
        <f t="shared" si="14"/>
        <v>0</v>
      </c>
      <c r="AQ32" s="152" t="str">
        <f t="shared" si="15"/>
        <v xml:space="preserve"> </v>
      </c>
      <c r="AR32" s="149" t="str">
        <f t="shared" si="16"/>
        <v xml:space="preserve"> </v>
      </c>
      <c r="AS32" s="89"/>
      <c r="AT32" s="60"/>
      <c r="AU32" s="7" t="str">
        <f>IF(ISERROR(RANK(AQ32,AQ$9:$AQ$38,1)),"",RANK(AQ32,$AQ$9:$AQ$38,1))</f>
        <v/>
      </c>
      <c r="AV32" s="7" t="str">
        <f>IF(ISERROR(RANK(AR32,$AR$9:AR$38,1)),"",RANK(AR32,$AR$9:$AR$38,1))</f>
        <v/>
      </c>
      <c r="AW32" s="36"/>
    </row>
    <row r="33" spans="1:49" x14ac:dyDescent="0.25">
      <c r="A33" s="8">
        <f>Benjamins!A39</f>
        <v>0</v>
      </c>
      <c r="B33" s="31">
        <f>Benjamins!B39</f>
        <v>0</v>
      </c>
      <c r="C33" s="30" t="str">
        <f>Benjamins!C39</f>
        <v xml:space="preserve"> </v>
      </c>
      <c r="D33" s="4" t="str">
        <f>Benjamins!D39</f>
        <v xml:space="preserve"> </v>
      </c>
      <c r="E33" s="9" t="str">
        <f>Benjamins!E39</f>
        <v xml:space="preserve"> </v>
      </c>
      <c r="F33" s="35" t="str">
        <f>Benjamins!F39</f>
        <v xml:space="preserve"> </v>
      </c>
      <c r="G33" s="67"/>
      <c r="H33" s="73">
        <f>Benjamins!H39</f>
        <v>0</v>
      </c>
      <c r="I33" s="10">
        <f t="shared" si="0"/>
        <v>0</v>
      </c>
      <c r="J33" s="73">
        <f>Benjamins!I39</f>
        <v>0</v>
      </c>
      <c r="K33" s="73">
        <f>Benjamins!J39</f>
        <v>0</v>
      </c>
      <c r="L33" s="73">
        <f>Benjamins!K39</f>
        <v>0</v>
      </c>
      <c r="M33" s="10">
        <f t="shared" si="17"/>
        <v>0</v>
      </c>
      <c r="N33" s="6" t="str">
        <f t="shared" si="18"/>
        <v>0</v>
      </c>
      <c r="O33" s="6">
        <f t="shared" si="19"/>
        <v>0</v>
      </c>
      <c r="P33" s="6">
        <f t="shared" si="20"/>
        <v>0</v>
      </c>
      <c r="Q33" s="10">
        <f t="shared" si="1"/>
        <v>0</v>
      </c>
      <c r="R33" s="4" t="b">
        <f t="shared" si="3"/>
        <v>0</v>
      </c>
      <c r="S33" s="6" t="str">
        <f t="shared" si="4"/>
        <v xml:space="preserve"> </v>
      </c>
      <c r="T33" s="7">
        <f t="shared" si="5"/>
        <v>0</v>
      </c>
      <c r="U33" s="67"/>
      <c r="V33" s="52"/>
      <c r="W33" s="73">
        <f>Benjamins!P39</f>
        <v>0</v>
      </c>
      <c r="X33" s="73">
        <f>Benjamins!Q39</f>
        <v>0</v>
      </c>
      <c r="Y33" s="73">
        <f>Benjamins!R39</f>
        <v>0</v>
      </c>
      <c r="Z33" s="6" t="str">
        <f t="shared" si="6"/>
        <v/>
      </c>
      <c r="AA33" s="82">
        <f t="shared" si="2"/>
        <v>0</v>
      </c>
      <c r="AB33" s="42"/>
      <c r="AC33" s="73">
        <f>Benjamins!V39</f>
        <v>0</v>
      </c>
      <c r="AD33" s="73">
        <f>Benjamins!W39</f>
        <v>0</v>
      </c>
      <c r="AE33" s="6" t="str">
        <f t="shared" si="7"/>
        <v xml:space="preserve"> </v>
      </c>
      <c r="AF33" s="7">
        <f t="shared" si="21"/>
        <v>0</v>
      </c>
      <c r="AG33" s="42"/>
      <c r="AH33" s="46"/>
      <c r="AI33" s="73">
        <f>Benjamins!AA39</f>
        <v>0</v>
      </c>
      <c r="AJ33" s="48"/>
      <c r="AK33" s="148">
        <f t="shared" si="9"/>
        <v>1</v>
      </c>
      <c r="AL33" s="149">
        <f t="shared" si="10"/>
        <v>1</v>
      </c>
      <c r="AM33" s="148">
        <f t="shared" si="11"/>
        <v>0</v>
      </c>
      <c r="AN33" s="149">
        <f t="shared" si="12"/>
        <v>0</v>
      </c>
      <c r="AO33" s="19">
        <f t="shared" si="13"/>
        <v>1</v>
      </c>
      <c r="AP33" s="19">
        <f t="shared" si="14"/>
        <v>0</v>
      </c>
      <c r="AQ33" s="152" t="str">
        <f t="shared" si="15"/>
        <v xml:space="preserve"> </v>
      </c>
      <c r="AR33" s="149" t="str">
        <f t="shared" si="16"/>
        <v xml:space="preserve"> </v>
      </c>
      <c r="AS33" s="89"/>
      <c r="AT33" s="60"/>
      <c r="AU33" s="7" t="str">
        <f>IF(ISERROR(RANK(AQ33,AQ$9:$AQ$38,1)),"",RANK(AQ33,$AQ$9:$AQ$38,1))</f>
        <v/>
      </c>
      <c r="AV33" s="7" t="str">
        <f>IF(ISERROR(RANK(AR33,$AR$9:AR$38,1)),"",RANK(AR33,$AR$9:$AR$38,1))</f>
        <v/>
      </c>
      <c r="AW33" s="36"/>
    </row>
    <row r="34" spans="1:49" x14ac:dyDescent="0.25">
      <c r="A34" s="8">
        <f>Benjamins!A40</f>
        <v>0</v>
      </c>
      <c r="B34" s="31">
        <f>Benjamins!B40</f>
        <v>0</v>
      </c>
      <c r="C34" s="30" t="str">
        <f>Benjamins!C40</f>
        <v xml:space="preserve"> </v>
      </c>
      <c r="D34" s="4" t="str">
        <f>Benjamins!D40</f>
        <v xml:space="preserve"> </v>
      </c>
      <c r="E34" s="9" t="str">
        <f>Benjamins!E40</f>
        <v xml:space="preserve"> </v>
      </c>
      <c r="F34" s="35" t="str">
        <f>Benjamins!F40</f>
        <v xml:space="preserve"> </v>
      </c>
      <c r="G34" s="67"/>
      <c r="H34" s="73">
        <f>Benjamins!H40</f>
        <v>0</v>
      </c>
      <c r="I34" s="10">
        <f t="shared" si="0"/>
        <v>0</v>
      </c>
      <c r="J34" s="73">
        <f>Benjamins!I40</f>
        <v>0</v>
      </c>
      <c r="K34" s="73">
        <f>Benjamins!J40</f>
        <v>0</v>
      </c>
      <c r="L34" s="73">
        <f>Benjamins!K40</f>
        <v>0</v>
      </c>
      <c r="M34" s="10">
        <f t="shared" si="17"/>
        <v>0</v>
      </c>
      <c r="N34" s="6" t="str">
        <f t="shared" si="18"/>
        <v>0</v>
      </c>
      <c r="O34" s="6">
        <f t="shared" si="19"/>
        <v>0</v>
      </c>
      <c r="P34" s="6">
        <f t="shared" si="20"/>
        <v>0</v>
      </c>
      <c r="Q34" s="10">
        <f t="shared" si="1"/>
        <v>0</v>
      </c>
      <c r="R34" s="4" t="b">
        <f t="shared" si="3"/>
        <v>0</v>
      </c>
      <c r="S34" s="6" t="str">
        <f t="shared" si="4"/>
        <v xml:space="preserve"> </v>
      </c>
      <c r="T34" s="7">
        <f t="shared" si="5"/>
        <v>0</v>
      </c>
      <c r="U34" s="67"/>
      <c r="V34" s="52"/>
      <c r="W34" s="73">
        <f>Benjamins!P40</f>
        <v>0</v>
      </c>
      <c r="X34" s="73">
        <f>Benjamins!Q40</f>
        <v>0</v>
      </c>
      <c r="Y34" s="73">
        <f>Benjamins!R40</f>
        <v>0</v>
      </c>
      <c r="Z34" s="6" t="str">
        <f t="shared" si="6"/>
        <v/>
      </c>
      <c r="AA34" s="82">
        <f t="shared" si="2"/>
        <v>0</v>
      </c>
      <c r="AB34" s="42"/>
      <c r="AC34" s="73">
        <f>Benjamins!V40</f>
        <v>0</v>
      </c>
      <c r="AD34" s="73">
        <f>Benjamins!W40</f>
        <v>0</v>
      </c>
      <c r="AE34" s="6" t="str">
        <f t="shared" si="7"/>
        <v xml:space="preserve"> </v>
      </c>
      <c r="AF34" s="7">
        <f t="shared" si="21"/>
        <v>0</v>
      </c>
      <c r="AG34" s="42"/>
      <c r="AH34" s="46"/>
      <c r="AI34" s="73">
        <f>Benjamins!AA40</f>
        <v>0</v>
      </c>
      <c r="AJ34" s="48"/>
      <c r="AK34" s="148">
        <f t="shared" si="9"/>
        <v>1</v>
      </c>
      <c r="AL34" s="149">
        <f t="shared" si="10"/>
        <v>1</v>
      </c>
      <c r="AM34" s="148">
        <f t="shared" si="11"/>
        <v>0</v>
      </c>
      <c r="AN34" s="149">
        <f t="shared" si="12"/>
        <v>0</v>
      </c>
      <c r="AO34" s="19">
        <f t="shared" si="13"/>
        <v>1</v>
      </c>
      <c r="AP34" s="19">
        <f t="shared" si="14"/>
        <v>0</v>
      </c>
      <c r="AQ34" s="152" t="str">
        <f t="shared" si="15"/>
        <v xml:space="preserve"> </v>
      </c>
      <c r="AR34" s="149" t="str">
        <f t="shared" si="16"/>
        <v xml:space="preserve"> </v>
      </c>
      <c r="AS34" s="89"/>
      <c r="AT34" s="60"/>
      <c r="AU34" s="7" t="str">
        <f>IF(ISERROR(RANK(AQ34,AQ$9:$AQ$38,1)),"",RANK(AQ34,$AQ$9:$AQ$38,1))</f>
        <v/>
      </c>
      <c r="AV34" s="7" t="str">
        <f>IF(ISERROR(RANK(AR34,$AR$9:AR$38,1)),"",RANK(AR34,$AR$9:$AR$38,1))</f>
        <v/>
      </c>
      <c r="AW34" s="36"/>
    </row>
    <row r="35" spans="1:49" x14ac:dyDescent="0.25">
      <c r="A35" s="8">
        <f>Benjamins!A41</f>
        <v>0</v>
      </c>
      <c r="B35" s="31">
        <f>Benjamins!B41</f>
        <v>0</v>
      </c>
      <c r="C35" s="30" t="str">
        <f>Benjamins!C41</f>
        <v xml:space="preserve"> </v>
      </c>
      <c r="D35" s="4" t="str">
        <f>Benjamins!D41</f>
        <v xml:space="preserve"> </v>
      </c>
      <c r="E35" s="9" t="str">
        <f>Benjamins!E41</f>
        <v xml:space="preserve"> </v>
      </c>
      <c r="F35" s="35" t="str">
        <f>Benjamins!F41</f>
        <v xml:space="preserve"> </v>
      </c>
      <c r="G35" s="67"/>
      <c r="H35" s="73">
        <f>Benjamins!H41</f>
        <v>0</v>
      </c>
      <c r="I35" s="10">
        <f t="shared" si="0"/>
        <v>0</v>
      </c>
      <c r="J35" s="73">
        <f>Benjamins!I41</f>
        <v>0</v>
      </c>
      <c r="K35" s="73">
        <f>Benjamins!J41</f>
        <v>0</v>
      </c>
      <c r="L35" s="73">
        <f>Benjamins!K41</f>
        <v>0</v>
      </c>
      <c r="M35" s="10">
        <f t="shared" si="17"/>
        <v>0</v>
      </c>
      <c r="N35" s="6" t="str">
        <f t="shared" si="18"/>
        <v>0</v>
      </c>
      <c r="O35" s="6">
        <f t="shared" si="19"/>
        <v>0</v>
      </c>
      <c r="P35" s="6">
        <f t="shared" si="20"/>
        <v>0</v>
      </c>
      <c r="Q35" s="10">
        <f t="shared" si="1"/>
        <v>0</v>
      </c>
      <c r="R35" s="4" t="b">
        <f t="shared" si="3"/>
        <v>0</v>
      </c>
      <c r="S35" s="6" t="str">
        <f t="shared" si="4"/>
        <v xml:space="preserve"> </v>
      </c>
      <c r="T35" s="7">
        <f t="shared" si="5"/>
        <v>0</v>
      </c>
      <c r="U35" s="67"/>
      <c r="V35" s="52"/>
      <c r="W35" s="73">
        <f>Benjamins!P41</f>
        <v>0</v>
      </c>
      <c r="X35" s="73">
        <f>Benjamins!Q41</f>
        <v>0</v>
      </c>
      <c r="Y35" s="73">
        <f>Benjamins!R41</f>
        <v>0</v>
      </c>
      <c r="Z35" s="6" t="str">
        <f t="shared" si="6"/>
        <v/>
      </c>
      <c r="AA35" s="82">
        <f t="shared" si="2"/>
        <v>0</v>
      </c>
      <c r="AB35" s="42"/>
      <c r="AC35" s="73">
        <f>Benjamins!V41</f>
        <v>0</v>
      </c>
      <c r="AD35" s="73">
        <f>Benjamins!W41</f>
        <v>0</v>
      </c>
      <c r="AE35" s="6" t="str">
        <f t="shared" si="7"/>
        <v xml:space="preserve"> </v>
      </c>
      <c r="AF35" s="7">
        <f t="shared" si="21"/>
        <v>0</v>
      </c>
      <c r="AG35" s="42"/>
      <c r="AH35" s="46"/>
      <c r="AI35" s="73">
        <f>Benjamins!AA41</f>
        <v>0</v>
      </c>
      <c r="AJ35" s="48"/>
      <c r="AK35" s="148">
        <f t="shared" si="9"/>
        <v>1</v>
      </c>
      <c r="AL35" s="149">
        <f t="shared" si="10"/>
        <v>1</v>
      </c>
      <c r="AM35" s="148">
        <f t="shared" si="11"/>
        <v>0</v>
      </c>
      <c r="AN35" s="149">
        <f t="shared" si="12"/>
        <v>0</v>
      </c>
      <c r="AO35" s="19">
        <f t="shared" si="13"/>
        <v>1</v>
      </c>
      <c r="AP35" s="19">
        <f t="shared" si="14"/>
        <v>0</v>
      </c>
      <c r="AQ35" s="152" t="str">
        <f t="shared" si="15"/>
        <v xml:space="preserve"> </v>
      </c>
      <c r="AR35" s="149" t="str">
        <f t="shared" si="16"/>
        <v xml:space="preserve"> </v>
      </c>
      <c r="AS35" s="89"/>
      <c r="AT35" s="60"/>
      <c r="AU35" s="7" t="str">
        <f>IF(ISERROR(RANK(AQ35,AQ$9:$AQ$38,1)),"",RANK(AQ35,$AQ$9:$AQ$38,1))</f>
        <v/>
      </c>
      <c r="AV35" s="7" t="str">
        <f>IF(ISERROR(RANK(AR35,$AR$9:AR$38,1)),"",RANK(AR35,$AR$9:$AR$38,1))</f>
        <v/>
      </c>
      <c r="AW35" s="36"/>
    </row>
    <row r="36" spans="1:49" x14ac:dyDescent="0.25">
      <c r="A36" s="8">
        <f>Benjamins!A42</f>
        <v>0</v>
      </c>
      <c r="B36" s="31">
        <f>Benjamins!B42</f>
        <v>0</v>
      </c>
      <c r="C36" s="30" t="str">
        <f>Benjamins!C42</f>
        <v xml:space="preserve"> </v>
      </c>
      <c r="D36" s="4" t="str">
        <f>Benjamins!D42</f>
        <v xml:space="preserve"> </v>
      </c>
      <c r="E36" s="9" t="str">
        <f>Benjamins!E42</f>
        <v xml:space="preserve"> </v>
      </c>
      <c r="F36" s="35" t="str">
        <f>Benjamins!F42</f>
        <v xml:space="preserve"> </v>
      </c>
      <c r="G36" s="67"/>
      <c r="H36" s="73">
        <f>Benjamins!H42</f>
        <v>0</v>
      </c>
      <c r="I36" s="10">
        <f t="shared" si="0"/>
        <v>0</v>
      </c>
      <c r="J36" s="73">
        <f>Benjamins!I42</f>
        <v>0</v>
      </c>
      <c r="K36" s="73">
        <f>Benjamins!J42</f>
        <v>0</v>
      </c>
      <c r="L36" s="73">
        <f>Benjamins!K42</f>
        <v>0</v>
      </c>
      <c r="M36" s="10">
        <f t="shared" si="17"/>
        <v>0</v>
      </c>
      <c r="N36" s="6" t="str">
        <f t="shared" si="18"/>
        <v>0</v>
      </c>
      <c r="O36" s="6">
        <f t="shared" si="19"/>
        <v>0</v>
      </c>
      <c r="P36" s="6">
        <f t="shared" si="20"/>
        <v>0</v>
      </c>
      <c r="Q36" s="10">
        <f t="shared" si="1"/>
        <v>0</v>
      </c>
      <c r="R36" s="4" t="b">
        <f t="shared" si="3"/>
        <v>0</v>
      </c>
      <c r="S36" s="6" t="str">
        <f t="shared" si="4"/>
        <v xml:space="preserve"> </v>
      </c>
      <c r="T36" s="7">
        <f t="shared" si="5"/>
        <v>0</v>
      </c>
      <c r="U36" s="67"/>
      <c r="V36" s="52"/>
      <c r="W36" s="73">
        <f>Benjamins!P42</f>
        <v>0</v>
      </c>
      <c r="X36" s="73">
        <f>Benjamins!Q42</f>
        <v>0</v>
      </c>
      <c r="Y36" s="73">
        <f>Benjamins!R42</f>
        <v>0</v>
      </c>
      <c r="Z36" s="6" t="str">
        <f t="shared" si="6"/>
        <v/>
      </c>
      <c r="AA36" s="82">
        <f t="shared" si="2"/>
        <v>0</v>
      </c>
      <c r="AB36" s="42"/>
      <c r="AC36" s="73">
        <f>Benjamins!V42</f>
        <v>0</v>
      </c>
      <c r="AD36" s="73">
        <f>Benjamins!W42</f>
        <v>0</v>
      </c>
      <c r="AE36" s="6" t="str">
        <f t="shared" si="7"/>
        <v xml:space="preserve"> </v>
      </c>
      <c r="AF36" s="7">
        <f t="shared" si="21"/>
        <v>0</v>
      </c>
      <c r="AG36" s="42"/>
      <c r="AH36" s="46"/>
      <c r="AI36" s="73">
        <f>Benjamins!AA42</f>
        <v>0</v>
      </c>
      <c r="AJ36" s="48"/>
      <c r="AK36" s="148">
        <f t="shared" si="9"/>
        <v>1</v>
      </c>
      <c r="AL36" s="149">
        <f t="shared" si="10"/>
        <v>1</v>
      </c>
      <c r="AM36" s="148">
        <f t="shared" si="11"/>
        <v>0</v>
      </c>
      <c r="AN36" s="149">
        <f t="shared" si="12"/>
        <v>0</v>
      </c>
      <c r="AO36" s="19">
        <f t="shared" si="13"/>
        <v>1</v>
      </c>
      <c r="AP36" s="19">
        <f t="shared" si="14"/>
        <v>0</v>
      </c>
      <c r="AQ36" s="152" t="str">
        <f t="shared" si="15"/>
        <v xml:space="preserve"> </v>
      </c>
      <c r="AR36" s="149" t="str">
        <f t="shared" si="16"/>
        <v xml:space="preserve"> </v>
      </c>
      <c r="AS36" s="89"/>
      <c r="AT36" s="60"/>
      <c r="AU36" s="7" t="str">
        <f>IF(ISERROR(RANK(AQ36,AQ$9:$AQ$38,1)),"",RANK(AQ36,$AQ$9:$AQ$38,1))</f>
        <v/>
      </c>
      <c r="AV36" s="7" t="str">
        <f>IF(ISERROR(RANK(AR36,$AR$9:AR$38,1)),"",RANK(AR36,$AR$9:$AR$38,1))</f>
        <v/>
      </c>
      <c r="AW36" s="36"/>
    </row>
    <row r="37" spans="1:49" x14ac:dyDescent="0.25">
      <c r="A37" s="8">
        <f>Benjamins!A43</f>
        <v>0</v>
      </c>
      <c r="B37" s="31">
        <f>Benjamins!B43</f>
        <v>0</v>
      </c>
      <c r="C37" s="30" t="str">
        <f>Benjamins!C43</f>
        <v xml:space="preserve"> </v>
      </c>
      <c r="D37" s="4" t="str">
        <f>Benjamins!D43</f>
        <v xml:space="preserve"> </v>
      </c>
      <c r="E37" s="9" t="str">
        <f>Benjamins!E43</f>
        <v xml:space="preserve"> </v>
      </c>
      <c r="F37" s="35" t="str">
        <f>Benjamins!F43</f>
        <v xml:space="preserve"> </v>
      </c>
      <c r="G37" s="67"/>
      <c r="H37" s="73">
        <f>Benjamins!H43</f>
        <v>0</v>
      </c>
      <c r="I37" s="10">
        <f t="shared" si="0"/>
        <v>0</v>
      </c>
      <c r="J37" s="73">
        <f>Benjamins!I43</f>
        <v>0</v>
      </c>
      <c r="K37" s="73">
        <f>Benjamins!J43</f>
        <v>0</v>
      </c>
      <c r="L37" s="73">
        <f>Benjamins!K43</f>
        <v>0</v>
      </c>
      <c r="M37" s="10">
        <f t="shared" si="17"/>
        <v>0</v>
      </c>
      <c r="N37" s="6" t="str">
        <f t="shared" si="18"/>
        <v>0</v>
      </c>
      <c r="O37" s="6">
        <f t="shared" si="19"/>
        <v>0</v>
      </c>
      <c r="P37" s="6">
        <f t="shared" si="20"/>
        <v>0</v>
      </c>
      <c r="Q37" s="10">
        <f t="shared" si="1"/>
        <v>0</v>
      </c>
      <c r="R37" s="4" t="b">
        <f t="shared" si="3"/>
        <v>0</v>
      </c>
      <c r="S37" s="6" t="str">
        <f t="shared" si="4"/>
        <v xml:space="preserve"> </v>
      </c>
      <c r="T37" s="7">
        <f t="shared" si="5"/>
        <v>0</v>
      </c>
      <c r="U37" s="67"/>
      <c r="V37" s="52"/>
      <c r="W37" s="73">
        <f>Benjamins!P43</f>
        <v>0</v>
      </c>
      <c r="X37" s="73">
        <f>Benjamins!Q43</f>
        <v>0</v>
      </c>
      <c r="Y37" s="73">
        <f>Benjamins!R43</f>
        <v>0</v>
      </c>
      <c r="Z37" s="6" t="str">
        <f t="shared" si="6"/>
        <v/>
      </c>
      <c r="AA37" s="82">
        <f t="shared" si="2"/>
        <v>0</v>
      </c>
      <c r="AB37" s="42"/>
      <c r="AC37" s="73">
        <f>Benjamins!V43</f>
        <v>0</v>
      </c>
      <c r="AD37" s="73">
        <f>Benjamins!W43</f>
        <v>0</v>
      </c>
      <c r="AE37" s="6" t="str">
        <f t="shared" si="7"/>
        <v xml:space="preserve"> </v>
      </c>
      <c r="AF37" s="7">
        <f t="shared" si="21"/>
        <v>0</v>
      </c>
      <c r="AG37" s="42"/>
      <c r="AH37" s="46"/>
      <c r="AI37" s="73">
        <f>Benjamins!AA43</f>
        <v>0</v>
      </c>
      <c r="AJ37" s="48"/>
      <c r="AK37" s="148">
        <f t="shared" si="9"/>
        <v>1</v>
      </c>
      <c r="AL37" s="149">
        <f t="shared" si="10"/>
        <v>1</v>
      </c>
      <c r="AM37" s="148">
        <f t="shared" si="11"/>
        <v>0</v>
      </c>
      <c r="AN37" s="149">
        <f t="shared" si="12"/>
        <v>0</v>
      </c>
      <c r="AO37" s="19">
        <f t="shared" si="13"/>
        <v>1</v>
      </c>
      <c r="AP37" s="19">
        <f t="shared" si="14"/>
        <v>0</v>
      </c>
      <c r="AQ37" s="152" t="str">
        <f t="shared" si="15"/>
        <v xml:space="preserve"> </v>
      </c>
      <c r="AR37" s="149" t="str">
        <f t="shared" si="16"/>
        <v xml:space="preserve"> </v>
      </c>
      <c r="AS37" s="89"/>
      <c r="AT37" s="60"/>
      <c r="AU37" s="7" t="str">
        <f>IF(ISERROR(RANK(AQ37,AQ$9:$AQ$38,1)),"",RANK(AQ37,$AQ$9:$AQ$38,1))</f>
        <v/>
      </c>
      <c r="AV37" s="7" t="str">
        <f>IF(ISERROR(RANK(AR37,$AR$9:AR$38,1)),"",RANK(AR37,$AR$9:$AR$38,1))</f>
        <v/>
      </c>
      <c r="AW37" s="36"/>
    </row>
    <row r="38" spans="1:49" ht="15.75" thickBot="1" x14ac:dyDescent="0.3">
      <c r="A38" s="15">
        <f>Benjamins!A44</f>
        <v>0</v>
      </c>
      <c r="B38" s="32">
        <f>Benjamins!B44</f>
        <v>0</v>
      </c>
      <c r="C38" s="96" t="str">
        <f>Benjamins!C44</f>
        <v xml:space="preserve"> </v>
      </c>
      <c r="D38" s="16" t="str">
        <f>Benjamins!D44</f>
        <v xml:space="preserve"> </v>
      </c>
      <c r="E38" s="17" t="str">
        <f>Benjamins!E44</f>
        <v xml:space="preserve"> </v>
      </c>
      <c r="F38" s="97" t="str">
        <f>Benjamins!F44</f>
        <v xml:space="preserve"> </v>
      </c>
      <c r="G38" s="68"/>
      <c r="H38" s="73">
        <f>Benjamins!H44</f>
        <v>0</v>
      </c>
      <c r="I38" s="74">
        <f t="shared" si="0"/>
        <v>0</v>
      </c>
      <c r="J38" s="73">
        <f>Benjamins!I44</f>
        <v>0</v>
      </c>
      <c r="K38" s="73">
        <f>Benjamins!J44</f>
        <v>0</v>
      </c>
      <c r="L38" s="73">
        <f>Benjamins!K44</f>
        <v>0</v>
      </c>
      <c r="M38" s="74">
        <f t="shared" si="17"/>
        <v>0</v>
      </c>
      <c r="N38" s="75" t="str">
        <f t="shared" si="18"/>
        <v>0</v>
      </c>
      <c r="O38" s="75">
        <f t="shared" si="19"/>
        <v>0</v>
      </c>
      <c r="P38" s="75">
        <f t="shared" si="20"/>
        <v>0</v>
      </c>
      <c r="Q38" s="74">
        <f t="shared" si="1"/>
        <v>0</v>
      </c>
      <c r="R38" s="76" t="b">
        <f t="shared" si="3"/>
        <v>0</v>
      </c>
      <c r="S38" s="6" t="str">
        <f t="shared" si="4"/>
        <v xml:space="preserve"> </v>
      </c>
      <c r="T38" s="7">
        <f t="shared" si="5"/>
        <v>0</v>
      </c>
      <c r="U38" s="68"/>
      <c r="V38" s="55"/>
      <c r="W38" s="73">
        <f>Benjamins!P44</f>
        <v>0</v>
      </c>
      <c r="X38" s="73">
        <f>Benjamins!Q44</f>
        <v>0</v>
      </c>
      <c r="Y38" s="73">
        <f>Benjamins!R44</f>
        <v>0</v>
      </c>
      <c r="Z38" s="6" t="str">
        <f t="shared" si="6"/>
        <v/>
      </c>
      <c r="AA38" s="82">
        <f t="shared" si="2"/>
        <v>0</v>
      </c>
      <c r="AB38" s="43"/>
      <c r="AC38" s="73">
        <f>Benjamins!V44</f>
        <v>0</v>
      </c>
      <c r="AD38" s="73">
        <f>Benjamins!W44</f>
        <v>0</v>
      </c>
      <c r="AE38" s="6" t="str">
        <f t="shared" si="7"/>
        <v xml:space="preserve"> </v>
      </c>
      <c r="AF38" s="7">
        <f t="shared" si="21"/>
        <v>0</v>
      </c>
      <c r="AG38" s="43"/>
      <c r="AH38" s="47"/>
      <c r="AI38" s="73">
        <f>Benjamins!AA44</f>
        <v>0</v>
      </c>
      <c r="AJ38" s="54"/>
      <c r="AK38" s="150">
        <f t="shared" si="9"/>
        <v>1</v>
      </c>
      <c r="AL38" s="151">
        <f t="shared" si="10"/>
        <v>1</v>
      </c>
      <c r="AM38" s="150">
        <f t="shared" si="11"/>
        <v>0</v>
      </c>
      <c r="AN38" s="151">
        <f t="shared" si="12"/>
        <v>0</v>
      </c>
      <c r="AO38" s="19">
        <f t="shared" si="13"/>
        <v>1</v>
      </c>
      <c r="AP38" s="19">
        <f t="shared" si="14"/>
        <v>0</v>
      </c>
      <c r="AQ38" s="153" t="str">
        <f t="shared" si="15"/>
        <v xml:space="preserve"> </v>
      </c>
      <c r="AR38" s="151" t="str">
        <f t="shared" si="16"/>
        <v xml:space="preserve"> </v>
      </c>
      <c r="AS38" s="89"/>
      <c r="AT38" s="60"/>
      <c r="AU38" s="7" t="str">
        <f>IF(ISERROR(RANK(AQ38,AQ$9:$AQ$38,1)),"",RANK(AQ38,$AQ$9:$AQ$38,1))</f>
        <v/>
      </c>
      <c r="AV38" s="7" t="str">
        <f>IF(ISERROR(RANK(AR38,$AR$9:AR$38,1)),"",RANK(AR38,$AR$9:$AR$38,1))</f>
        <v/>
      </c>
      <c r="AW38" s="36"/>
    </row>
    <row r="39" spans="1:49" ht="8.25" customHeight="1" thickTop="1" x14ac:dyDescent="0.25">
      <c r="G39" s="63"/>
      <c r="H39" s="63"/>
      <c r="I39" s="69"/>
      <c r="J39" s="63"/>
      <c r="K39" s="69"/>
      <c r="L39" s="69"/>
      <c r="M39" s="69"/>
      <c r="N39" s="69"/>
      <c r="O39" s="63"/>
      <c r="P39" s="70"/>
      <c r="Q39" s="70"/>
      <c r="R39" s="63"/>
      <c r="S39" s="63"/>
      <c r="T39" s="63"/>
      <c r="U39" s="63"/>
      <c r="V39" s="50"/>
      <c r="W39" s="50"/>
      <c r="X39" s="53"/>
      <c r="Y39" s="53"/>
      <c r="Z39" s="50"/>
      <c r="AA39" s="80"/>
      <c r="AB39" s="38"/>
      <c r="AC39" s="38"/>
      <c r="AD39" s="38"/>
      <c r="AE39" s="38"/>
      <c r="AF39" s="38"/>
      <c r="AG39" s="38"/>
      <c r="AH39" s="44"/>
      <c r="AI39" s="44"/>
      <c r="AJ39" s="44"/>
      <c r="AK39" s="83"/>
      <c r="AL39" s="83"/>
      <c r="AM39" s="83"/>
      <c r="AN39" s="83"/>
      <c r="AO39" s="83"/>
      <c r="AP39" s="83"/>
      <c r="AQ39" s="83"/>
      <c r="AR39" s="84"/>
      <c r="AS39" s="84"/>
      <c r="AT39" s="37"/>
      <c r="AU39" s="37"/>
      <c r="AV39" s="37"/>
      <c r="AW39" s="36"/>
    </row>
    <row r="40" spans="1:49" x14ac:dyDescent="0.25">
      <c r="H40" s="2"/>
      <c r="J40" s="2"/>
      <c r="W40" s="2"/>
    </row>
    <row r="41" spans="1:49" x14ac:dyDescent="0.25">
      <c r="H41" s="2"/>
      <c r="J41" s="2"/>
      <c r="W41" s="2"/>
      <c r="Y41" s="1"/>
    </row>
    <row r="42" spans="1:49" x14ac:dyDescent="0.25">
      <c r="H42" s="2"/>
      <c r="J42" s="2"/>
      <c r="R42" s="2"/>
      <c r="W42" s="2"/>
      <c r="Y42" s="1"/>
    </row>
    <row r="43" spans="1:49" x14ac:dyDescent="0.25">
      <c r="Y43" s="1"/>
    </row>
  </sheetData>
  <mergeCells count="37">
    <mergeCell ref="AP2:AP7"/>
    <mergeCell ref="AO2:AO7"/>
    <mergeCell ref="AL2:AL7"/>
    <mergeCell ref="AU2:AU7"/>
    <mergeCell ref="AM2:AM7"/>
    <mergeCell ref="AN2:AN7"/>
    <mergeCell ref="AQ2:AQ7"/>
    <mergeCell ref="AV2:AV7"/>
    <mergeCell ref="H3:H7"/>
    <mergeCell ref="J3:L6"/>
    <mergeCell ref="R3:R7"/>
    <mergeCell ref="T3:T7"/>
    <mergeCell ref="AC3:AD6"/>
    <mergeCell ref="AF3:AF7"/>
    <mergeCell ref="AI3:AI7"/>
    <mergeCell ref="W3:Y6"/>
    <mergeCell ref="AA3:AA7"/>
    <mergeCell ref="AE3:AE7"/>
    <mergeCell ref="S3:S7"/>
    <mergeCell ref="Z3:Z7"/>
    <mergeCell ref="Q3:Q7"/>
    <mergeCell ref="AR2:AR7"/>
    <mergeCell ref="AK2:AK7"/>
    <mergeCell ref="AC2:AF2"/>
    <mergeCell ref="W2:AA2"/>
    <mergeCell ref="F2:F7"/>
    <mergeCell ref="H2:T2"/>
    <mergeCell ref="A2:A7"/>
    <mergeCell ref="B2:B7"/>
    <mergeCell ref="C2:C7"/>
    <mergeCell ref="D2:D7"/>
    <mergeCell ref="E2:E7"/>
    <mergeCell ref="I3:I7"/>
    <mergeCell ref="P3:P7"/>
    <mergeCell ref="O3:O7"/>
    <mergeCell ref="N3:N7"/>
    <mergeCell ref="M3:M7"/>
  </mergeCells>
  <conditionalFormatting sqref="R9:R38">
    <cfRule type="containsText" dxfId="23" priority="2" operator="containsText" text="FAUX">
      <formula>NOT(ISERROR(SEARCH("FAUX",R9)))</formula>
    </cfRule>
  </conditionalFormatting>
  <conditionalFormatting sqref="F9:G9 G19:G38 G10:G17 F10:F38">
    <cfRule type="notContainsText" dxfId="22" priority="1" operator="notContains" text="p">
      <formula>ISERROR(SEARCH("p",F9))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2:AI48"/>
  <sheetViews>
    <sheetView zoomScale="80" zoomScaleNormal="80" workbookViewId="0">
      <pane xSplit="6" ySplit="14" topLeftCell="N21" activePane="bottomRight" state="frozen"/>
      <selection pane="topRight" activeCell="G1" sqref="G1"/>
      <selection pane="bottomLeft" activeCell="A15" sqref="A15"/>
      <selection pane="bottomRight" activeCell="AA29" sqref="AA29"/>
    </sheetView>
  </sheetViews>
  <sheetFormatPr baseColWidth="10" defaultRowHeight="14.25" outlineLevelCol="1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11.85546875" style="1" hidden="1" customWidth="1"/>
    <col min="7" max="7" width="1.7109375" style="1" customWidth="1"/>
    <col min="8" max="8" width="10.85546875" style="1" customWidth="1" outlineLevel="1"/>
    <col min="9" max="9" width="12.7109375" style="1" customWidth="1" outlineLevel="1"/>
    <col min="10" max="11" width="12.7109375" style="2" customWidth="1" outlineLevel="1"/>
    <col min="12" max="12" width="17.140625" style="1" customWidth="1" outlineLevel="1"/>
    <col min="13" max="13" width="10.7109375" style="1" customWidth="1" outlineLevel="1"/>
    <col min="14" max="14" width="1.7109375" style="1" customWidth="1"/>
    <col min="15" max="15" width="1.5703125" style="1" customWidth="1"/>
    <col min="16" max="16" width="12.7109375" style="1" customWidth="1" outlineLevel="1"/>
    <col min="17" max="18" width="12.7109375" style="2" customWidth="1" outlineLevel="1"/>
    <col min="19" max="19" width="13" style="1" customWidth="1" outlineLevel="1"/>
    <col min="20" max="20" width="1.7109375" style="2" customWidth="1"/>
    <col min="21" max="21" width="1.7109375" style="1" customWidth="1"/>
    <col min="22" max="23" width="12.7109375" style="1" customWidth="1" outlineLevel="1"/>
    <col min="24" max="24" width="10.7109375" style="1" customWidth="1" outlineLevel="1"/>
    <col min="25" max="26" width="1.7109375" style="1" customWidth="1"/>
    <col min="27" max="27" width="11.85546875" style="1" customWidth="1" outlineLevel="1"/>
    <col min="28" max="28" width="1.5703125" style="1" customWidth="1"/>
    <col min="29" max="29" width="1.7109375" style="2" customWidth="1"/>
    <col min="30" max="30" width="15" style="2" hidden="1" customWidth="1" outlineLevel="1"/>
    <col min="31" max="31" width="13.85546875" style="2" customWidth="1" collapsed="1"/>
    <col min="32" max="33" width="0" style="1" hidden="1" customWidth="1"/>
    <col min="34" max="34" width="11.42578125" style="1" customWidth="1" outlineLevel="1"/>
    <col min="35" max="35" width="1.7109375" style="1" customWidth="1"/>
    <col min="36" max="16384" width="11.42578125" style="1"/>
  </cols>
  <sheetData>
    <row r="2" spans="1:35" ht="36" customHeight="1" x14ac:dyDescent="0.25">
      <c r="C2" s="182" t="str">
        <f>'Entête Course'!B2</f>
        <v>EVSP</v>
      </c>
      <c r="D2" s="183"/>
      <c r="E2" s="183"/>
      <c r="F2" s="183"/>
    </row>
    <row r="4" spans="1:35" ht="32.1" customHeight="1" x14ac:dyDescent="0.25">
      <c r="C4" s="184" t="str">
        <f>'Entête Course'!B4</f>
        <v>Prix de la Municipalité d'Ecuisses</v>
      </c>
      <c r="D4" s="184"/>
      <c r="E4" s="184"/>
      <c r="F4" s="184"/>
    </row>
    <row r="6" spans="1:35" ht="36" customHeight="1" thickBot="1" x14ac:dyDescent="0.3">
      <c r="C6" s="118" t="str">
        <f>'Entête Course'!B6</f>
        <v>31/03/2019</v>
      </c>
      <c r="D6" s="185" t="s">
        <v>53</v>
      </c>
      <c r="E6" s="185"/>
      <c r="F6" s="185"/>
    </row>
    <row r="7" spans="1:35" ht="15" thickTop="1" x14ac:dyDescent="0.25">
      <c r="A7" s="179" t="s">
        <v>17</v>
      </c>
      <c r="B7" s="192" t="s">
        <v>2</v>
      </c>
      <c r="C7" s="192" t="s">
        <v>3</v>
      </c>
      <c r="D7" s="192" t="s">
        <v>4</v>
      </c>
      <c r="E7" s="189" t="s">
        <v>18</v>
      </c>
      <c r="F7" s="186" t="s">
        <v>16</v>
      </c>
      <c r="G7" s="137"/>
      <c r="H7" s="102"/>
      <c r="I7" s="102"/>
      <c r="J7" s="103"/>
      <c r="K7" s="103"/>
      <c r="L7" s="102"/>
      <c r="M7" s="102"/>
      <c r="N7" s="102"/>
      <c r="O7" s="106"/>
      <c r="P7" s="106"/>
      <c r="Q7" s="107"/>
      <c r="R7" s="107"/>
      <c r="S7" s="106" t="s">
        <v>6</v>
      </c>
      <c r="T7" s="107"/>
      <c r="U7" s="104"/>
      <c r="V7" s="104"/>
      <c r="W7" s="104"/>
      <c r="X7" s="104"/>
      <c r="Y7" s="104"/>
      <c r="Z7" s="105"/>
      <c r="AA7" s="105"/>
      <c r="AB7" s="105"/>
      <c r="AC7" s="108"/>
      <c r="AD7" s="108"/>
      <c r="AE7" s="108"/>
      <c r="AF7" s="155"/>
      <c r="AG7" s="155"/>
      <c r="AH7" s="156"/>
      <c r="AI7" s="109"/>
    </row>
    <row r="8" spans="1:35" ht="24" thickBot="1" x14ac:dyDescent="0.3">
      <c r="A8" s="180"/>
      <c r="B8" s="193"/>
      <c r="C8" s="193"/>
      <c r="D8" s="193"/>
      <c r="E8" s="190"/>
      <c r="F8" s="187"/>
      <c r="G8" s="64"/>
      <c r="H8" s="201" t="s">
        <v>5</v>
      </c>
      <c r="I8" s="202"/>
      <c r="J8" s="202"/>
      <c r="K8" s="202"/>
      <c r="L8" s="202"/>
      <c r="M8" s="203"/>
      <c r="N8" s="71"/>
      <c r="O8" s="50"/>
      <c r="P8" s="213" t="s">
        <v>22</v>
      </c>
      <c r="Q8" s="213"/>
      <c r="R8" s="213"/>
      <c r="S8" s="213"/>
      <c r="T8" s="131"/>
      <c r="U8" s="39"/>
      <c r="V8" s="211" t="s">
        <v>21</v>
      </c>
      <c r="W8" s="211"/>
      <c r="X8" s="211"/>
      <c r="Y8" s="38"/>
      <c r="Z8" s="44"/>
      <c r="AA8" s="49" t="s">
        <v>19</v>
      </c>
      <c r="AB8" s="44"/>
      <c r="AC8" s="57"/>
      <c r="AD8" s="206" t="s">
        <v>47</v>
      </c>
      <c r="AE8" s="206" t="s">
        <v>20</v>
      </c>
      <c r="AG8" s="1" t="s">
        <v>6</v>
      </c>
      <c r="AH8" s="195" t="s">
        <v>48</v>
      </c>
      <c r="AI8" s="110"/>
    </row>
    <row r="9" spans="1:35" ht="15" thickTop="1" x14ac:dyDescent="0.25">
      <c r="A9" s="180"/>
      <c r="B9" s="193"/>
      <c r="C9" s="193"/>
      <c r="D9" s="193"/>
      <c r="E9" s="190"/>
      <c r="F9" s="187"/>
      <c r="G9" s="64"/>
      <c r="H9" s="196" t="s">
        <v>0</v>
      </c>
      <c r="I9" s="207" t="s">
        <v>9</v>
      </c>
      <c r="J9" s="208"/>
      <c r="K9" s="209"/>
      <c r="L9" s="194" t="s">
        <v>60</v>
      </c>
      <c r="M9" s="204" t="s">
        <v>1</v>
      </c>
      <c r="N9" s="66"/>
      <c r="O9" s="50"/>
      <c r="P9" s="208" t="s">
        <v>9</v>
      </c>
      <c r="Q9" s="208"/>
      <c r="R9" s="209"/>
      <c r="S9" s="212" t="s">
        <v>1</v>
      </c>
      <c r="T9" s="53"/>
      <c r="U9" s="40"/>
      <c r="V9" s="208" t="s">
        <v>9</v>
      </c>
      <c r="W9" s="208"/>
      <c r="X9" s="210" t="s">
        <v>1</v>
      </c>
      <c r="Y9" s="40"/>
      <c r="Z9" s="45"/>
      <c r="AA9" s="198" t="s">
        <v>1</v>
      </c>
      <c r="AB9" s="44"/>
      <c r="AC9" s="37"/>
      <c r="AD9" s="193"/>
      <c r="AE9" s="193"/>
      <c r="AH9" s="195"/>
      <c r="AI9" s="110"/>
    </row>
    <row r="10" spans="1:35" x14ac:dyDescent="0.25">
      <c r="A10" s="180"/>
      <c r="B10" s="193"/>
      <c r="C10" s="193"/>
      <c r="D10" s="193"/>
      <c r="E10" s="190"/>
      <c r="F10" s="187"/>
      <c r="G10" s="64"/>
      <c r="H10" s="197"/>
      <c r="I10" s="207"/>
      <c r="J10" s="208"/>
      <c r="K10" s="209"/>
      <c r="L10" s="200"/>
      <c r="M10" s="204"/>
      <c r="N10" s="66"/>
      <c r="O10" s="50"/>
      <c r="P10" s="208"/>
      <c r="Q10" s="208"/>
      <c r="R10" s="209"/>
      <c r="S10" s="204"/>
      <c r="T10" s="53"/>
      <c r="U10" s="40"/>
      <c r="V10" s="208"/>
      <c r="W10" s="208"/>
      <c r="X10" s="204"/>
      <c r="Y10" s="40"/>
      <c r="Z10" s="45"/>
      <c r="AA10" s="199"/>
      <c r="AB10" s="44"/>
      <c r="AC10" s="37"/>
      <c r="AD10" s="193"/>
      <c r="AE10" s="193"/>
      <c r="AH10" s="195"/>
      <c r="AI10" s="110"/>
    </row>
    <row r="11" spans="1:35" x14ac:dyDescent="0.25">
      <c r="A11" s="180"/>
      <c r="B11" s="193"/>
      <c r="C11" s="193"/>
      <c r="D11" s="193"/>
      <c r="E11" s="190"/>
      <c r="F11" s="187"/>
      <c r="G11" s="64"/>
      <c r="H11" s="197"/>
      <c r="I11" s="207"/>
      <c r="J11" s="208"/>
      <c r="K11" s="209"/>
      <c r="L11" s="200"/>
      <c r="M11" s="204"/>
      <c r="N11" s="66"/>
      <c r="O11" s="50"/>
      <c r="P11" s="208"/>
      <c r="Q11" s="208"/>
      <c r="R11" s="209"/>
      <c r="S11" s="204"/>
      <c r="T11" s="50"/>
      <c r="U11" s="40"/>
      <c r="V11" s="208"/>
      <c r="W11" s="208"/>
      <c r="X11" s="204"/>
      <c r="Y11" s="40"/>
      <c r="Z11" s="45"/>
      <c r="AA11" s="199"/>
      <c r="AB11" s="44"/>
      <c r="AC11" s="36"/>
      <c r="AD11" s="193"/>
      <c r="AE11" s="193"/>
      <c r="AH11" s="195"/>
      <c r="AI11" s="110"/>
    </row>
    <row r="12" spans="1:35" ht="15" x14ac:dyDescent="0.25">
      <c r="A12" s="180"/>
      <c r="B12" s="193"/>
      <c r="C12" s="193"/>
      <c r="D12" s="193"/>
      <c r="E12" s="190"/>
      <c r="F12" s="187"/>
      <c r="G12" s="64"/>
      <c r="H12" s="197"/>
      <c r="I12" s="207"/>
      <c r="J12" s="208"/>
      <c r="K12" s="209"/>
      <c r="L12" s="200"/>
      <c r="M12" s="204"/>
      <c r="N12" s="66"/>
      <c r="O12" s="50"/>
      <c r="P12" s="208"/>
      <c r="Q12" s="208"/>
      <c r="R12" s="209"/>
      <c r="S12" s="204"/>
      <c r="T12" s="132"/>
      <c r="U12" s="40"/>
      <c r="V12" s="208"/>
      <c r="W12" s="208"/>
      <c r="X12" s="204"/>
      <c r="Y12" s="40"/>
      <c r="Z12" s="45"/>
      <c r="AA12" s="199"/>
      <c r="AB12" s="44"/>
      <c r="AC12" s="58"/>
      <c r="AD12" s="193"/>
      <c r="AE12" s="193"/>
      <c r="AH12" s="195"/>
      <c r="AI12" s="110"/>
    </row>
    <row r="13" spans="1:35" x14ac:dyDescent="0.25">
      <c r="A13" s="181"/>
      <c r="B13" s="194"/>
      <c r="C13" s="194"/>
      <c r="D13" s="194"/>
      <c r="E13" s="191"/>
      <c r="F13" s="188"/>
      <c r="G13" s="64"/>
      <c r="H13" s="197"/>
      <c r="I13" s="13" t="s">
        <v>7</v>
      </c>
      <c r="J13" s="13" t="s">
        <v>8</v>
      </c>
      <c r="K13" s="13" t="s">
        <v>59</v>
      </c>
      <c r="L13" s="200"/>
      <c r="M13" s="205"/>
      <c r="N13" s="66"/>
      <c r="O13" s="50"/>
      <c r="P13" s="33" t="s">
        <v>7</v>
      </c>
      <c r="Q13" s="13" t="s">
        <v>8</v>
      </c>
      <c r="R13" s="13" t="s">
        <v>59</v>
      </c>
      <c r="S13" s="205"/>
      <c r="T13" s="53"/>
      <c r="U13" s="40"/>
      <c r="V13" s="33" t="s">
        <v>8</v>
      </c>
      <c r="W13" s="145" t="s">
        <v>59</v>
      </c>
      <c r="X13" s="205"/>
      <c r="Y13" s="40"/>
      <c r="Z13" s="45"/>
      <c r="AA13" s="199"/>
      <c r="AB13" s="44"/>
      <c r="AC13" s="37"/>
      <c r="AD13" s="194"/>
      <c r="AE13" s="194"/>
      <c r="AH13" s="195"/>
      <c r="AI13" s="110"/>
    </row>
    <row r="14" spans="1:35" s="3" customFormat="1" hidden="1" x14ac:dyDescent="0.25">
      <c r="A14" s="101"/>
      <c r="B14" s="79">
        <f>COUNTA(B15:B44)</f>
        <v>14</v>
      </c>
      <c r="C14" s="90"/>
      <c r="D14" s="90"/>
      <c r="E14" s="123"/>
      <c r="F14" s="160"/>
      <c r="G14" s="66"/>
      <c r="I14" s="14">
        <f>COUNTA(I15:I44)</f>
        <v>0</v>
      </c>
      <c r="J14" s="11"/>
      <c r="K14" s="11"/>
      <c r="M14" s="77" t="s">
        <v>6</v>
      </c>
      <c r="N14" s="66"/>
      <c r="O14" s="51"/>
      <c r="P14" s="14">
        <f>COUNTA(P15:P44)</f>
        <v>14</v>
      </c>
      <c r="Q14" s="11"/>
      <c r="R14" s="77"/>
      <c r="T14" s="133"/>
      <c r="U14" s="40"/>
      <c r="V14" s="14">
        <f>COUNTA(V15:V44)</f>
        <v>0</v>
      </c>
      <c r="W14" s="11"/>
      <c r="X14" s="77"/>
      <c r="Y14" s="40"/>
      <c r="Z14" s="45"/>
      <c r="AA14" s="78">
        <f>COUNTA(AA15:AA44)</f>
        <v>14</v>
      </c>
      <c r="AB14" s="45"/>
      <c r="AC14" s="59"/>
      <c r="AD14" s="59"/>
      <c r="AE14" s="18"/>
      <c r="AI14" s="111"/>
    </row>
    <row r="15" spans="1:35" ht="15" x14ac:dyDescent="0.25">
      <c r="A15" s="8">
        <v>20</v>
      </c>
      <c r="B15" s="31">
        <v>55607629</v>
      </c>
      <c r="C15" s="4" t="str">
        <f>IF(B15&lt;&gt;0,VLOOKUP(B15,'Liste des licenciés'!$B$2:$G$344,2,FALSE)," ")</f>
        <v>BRICHLER</v>
      </c>
      <c r="D15" s="4" t="str">
        <f>IF(B15&lt;&gt;0,VLOOKUP(B15,'Liste des licenciés'!$B$2:$G$344,3,FALSE)," ")</f>
        <v>Antoine</v>
      </c>
      <c r="E15" s="9" t="str">
        <f>IF(B15&lt;&gt;0,VLOOKUP(B15,'Liste des licenciés'!$B$2:$G$344,4,FALSE)," ")</f>
        <v>CC San Martinois</v>
      </c>
      <c r="F15" s="161" t="str">
        <f>IF(B15&lt;&gt;0,VLOOKUP(B15,'Liste des licenciés'!$B$2:$G$344,6,FALSE)," ")</f>
        <v>(3)-Pup</v>
      </c>
      <c r="G15" s="63"/>
      <c r="H15" s="73"/>
      <c r="I15" s="5"/>
      <c r="J15" s="5"/>
      <c r="K15" s="5"/>
      <c r="L15" s="4" t="b">
        <f>'Pupilles (calculs)'!R9</f>
        <v>0</v>
      </c>
      <c r="M15" s="7">
        <f>'Pupilles (calculs)'!T9</f>
        <v>0</v>
      </c>
      <c r="N15" s="63"/>
      <c r="O15" s="136"/>
      <c r="P15" s="34" t="s">
        <v>243</v>
      </c>
      <c r="Q15" s="5" t="s">
        <v>255</v>
      </c>
      <c r="R15" s="5" t="s">
        <v>230</v>
      </c>
      <c r="S15" s="7">
        <f>'Pupilles (calculs)'!AA9</f>
        <v>7</v>
      </c>
      <c r="T15" s="134"/>
      <c r="U15" s="38"/>
      <c r="V15" s="34"/>
      <c r="W15" s="5"/>
      <c r="X15" s="7">
        <f>'Pupilles (calculs)'!AF9</f>
        <v>0</v>
      </c>
      <c r="Y15" s="38"/>
      <c r="Z15" s="44"/>
      <c r="AA15" s="56">
        <v>9</v>
      </c>
      <c r="AB15" s="135"/>
      <c r="AC15" s="60"/>
      <c r="AD15" s="7">
        <f>'Pupilles (calculs)'!AU9</f>
        <v>8</v>
      </c>
      <c r="AE15" s="7">
        <f>'Pupilles (calculs)'!AV9</f>
        <v>8</v>
      </c>
      <c r="AF15" s="1">
        <v>1</v>
      </c>
      <c r="AG15" s="1">
        <v>30</v>
      </c>
      <c r="AH15" s="154">
        <f>IF(ISERROR(VLOOKUP(AE15,$AF$15:$AG$44,2,TRUE))," ",VLOOKUP(AE15,$AF$15:$AG$44,2,TRUE))</f>
        <v>13</v>
      </c>
      <c r="AI15" s="110"/>
    </row>
    <row r="16" spans="1:35" ht="15" x14ac:dyDescent="0.25">
      <c r="A16" s="8">
        <v>21</v>
      </c>
      <c r="B16" s="31">
        <v>55601759</v>
      </c>
      <c r="C16" s="4" t="str">
        <f>IF(B16&lt;&gt;0,VLOOKUP(B16,'Liste des licenciés'!$B$2:$G$344,2,FALSE)," ")</f>
        <v>COUDRAT</v>
      </c>
      <c r="D16" s="4" t="str">
        <f>IF(B16&lt;&gt;0,VLOOKUP(B16,'Liste des licenciés'!$B$2:$G$344,3,FALSE)," ")</f>
        <v>Vadim</v>
      </c>
      <c r="E16" s="9" t="str">
        <f>IF(B16&lt;&gt;0,VLOOKUP(B16,'Liste des licenciés'!$B$2:$G$344,4,FALSE)," ")</f>
        <v>AC Verdunoise</v>
      </c>
      <c r="F16" s="161" t="str">
        <f>IF(B16&lt;&gt;0,VLOOKUP(B16,'Liste des licenciés'!$B$2:$G$344,6,FALSE)," ")</f>
        <v>(3)-Pup</v>
      </c>
      <c r="G16" s="63"/>
      <c r="H16" s="73"/>
      <c r="I16" s="5"/>
      <c r="J16" s="5"/>
      <c r="K16" s="5"/>
      <c r="L16" s="4" t="b">
        <f>'Pupilles (calculs)'!R10</f>
        <v>0</v>
      </c>
      <c r="M16" s="7">
        <f>'Pupilles (calculs)'!T10</f>
        <v>0</v>
      </c>
      <c r="N16" s="63"/>
      <c r="O16" s="136"/>
      <c r="P16" s="34" t="s">
        <v>243</v>
      </c>
      <c r="Q16" s="5" t="s">
        <v>237</v>
      </c>
      <c r="R16" s="5" t="s">
        <v>231</v>
      </c>
      <c r="S16" s="7">
        <f>'Pupilles (calculs)'!AA10</f>
        <v>9</v>
      </c>
      <c r="T16" s="134"/>
      <c r="U16" s="38"/>
      <c r="V16" s="34"/>
      <c r="W16" s="5"/>
      <c r="X16" s="7">
        <f>'Pupilles (calculs)'!AF10</f>
        <v>0</v>
      </c>
      <c r="Y16" s="38"/>
      <c r="Z16" s="44"/>
      <c r="AA16" s="56">
        <v>6</v>
      </c>
      <c r="AB16" s="135"/>
      <c r="AC16" s="60"/>
      <c r="AD16" s="7">
        <f>'Pupilles (calculs)'!AU10</f>
        <v>6</v>
      </c>
      <c r="AE16" s="7">
        <f>'Pupilles (calculs)'!AV10</f>
        <v>7</v>
      </c>
      <c r="AF16" s="1">
        <v>2</v>
      </c>
      <c r="AG16" s="1">
        <v>19</v>
      </c>
      <c r="AH16" s="154">
        <f t="shared" ref="AH16:AH44" si="0">IF(ISERROR(VLOOKUP(AE16,$AF$15:$AG$44,2,TRUE))," ",VLOOKUP(AE16,$AF$15:$AG$44,2,TRUE))</f>
        <v>14</v>
      </c>
      <c r="AI16" s="110"/>
    </row>
    <row r="17" spans="1:35" ht="15" x14ac:dyDescent="0.25">
      <c r="A17" s="8">
        <v>22</v>
      </c>
      <c r="B17" s="31">
        <v>55657423</v>
      </c>
      <c r="C17" s="4" t="str">
        <f>IF(B17&lt;&gt;0,VLOOKUP(B17,'Liste des licenciés'!$B$2:$G$344,2,FALSE)," ")</f>
        <v>MANIÈRE</v>
      </c>
      <c r="D17" s="4" t="str">
        <f>IF(B17&lt;&gt;0,VLOOKUP(B17,'Liste des licenciés'!$B$2:$G$344,3,FALSE)," ")</f>
        <v>Gabriel</v>
      </c>
      <c r="E17" s="9" t="str">
        <f>IF(B17&lt;&gt;0,VLOOKUP(B17,'Liste des licenciés'!$B$2:$G$344,4,FALSE)," ")</f>
        <v>AC Verdunoise</v>
      </c>
      <c r="F17" s="161" t="str">
        <f>IF(B17&lt;&gt;0,VLOOKUP(B17,'Liste des licenciés'!$B$2:$G$344,6,FALSE)," ")</f>
        <v>(3)-Pup</v>
      </c>
      <c r="G17" s="63"/>
      <c r="H17" s="73"/>
      <c r="I17" s="5"/>
      <c r="J17" s="5"/>
      <c r="K17" s="5"/>
      <c r="L17" s="4" t="b">
        <f>'Pupilles (calculs)'!R11</f>
        <v>0</v>
      </c>
      <c r="M17" s="7">
        <f>'Pupilles (calculs)'!T11</f>
        <v>0</v>
      </c>
      <c r="N17" s="63"/>
      <c r="O17" s="136"/>
      <c r="P17" s="34" t="s">
        <v>243</v>
      </c>
      <c r="Q17" s="5" t="s">
        <v>248</v>
      </c>
      <c r="R17" s="5" t="s">
        <v>256</v>
      </c>
      <c r="S17" s="7">
        <f>'Pupilles (calculs)'!AA11</f>
        <v>11</v>
      </c>
      <c r="T17" s="134"/>
      <c r="U17" s="38"/>
      <c r="V17" s="34"/>
      <c r="W17" s="5"/>
      <c r="X17" s="7">
        <f>'Pupilles (calculs)'!AF11</f>
        <v>0</v>
      </c>
      <c r="Y17" s="38"/>
      <c r="Z17" s="44"/>
      <c r="AA17" s="56">
        <v>14</v>
      </c>
      <c r="AB17" s="135"/>
      <c r="AC17" s="60"/>
      <c r="AD17" s="7">
        <f>'Pupilles (calculs)'!AU11</f>
        <v>12</v>
      </c>
      <c r="AE17" s="7">
        <f>'Pupilles (calculs)'!AV11</f>
        <v>12</v>
      </c>
      <c r="AF17" s="1">
        <v>3</v>
      </c>
      <c r="AG17" s="1">
        <v>18</v>
      </c>
      <c r="AH17" s="154">
        <f t="shared" si="0"/>
        <v>10</v>
      </c>
      <c r="AI17" s="110"/>
    </row>
    <row r="18" spans="1:35" ht="15" x14ac:dyDescent="0.25">
      <c r="A18" s="8">
        <v>23</v>
      </c>
      <c r="B18" s="31">
        <v>55713814</v>
      </c>
      <c r="C18" s="4" t="str">
        <f>IF(B18&lt;&gt;0,VLOOKUP(B18,'Liste des licenciés'!$B$2:$G$344,2,FALSE)," ")</f>
        <v>GENETIER</v>
      </c>
      <c r="D18" s="4" t="str">
        <f>IF(B18&lt;&gt;0,VLOOKUP(B18,'Liste des licenciés'!$B$2:$G$344,3,FALSE)," ")</f>
        <v>Clara</v>
      </c>
      <c r="E18" s="9" t="str">
        <f>IF(B18&lt;&gt;0,VLOOKUP(B18,'Liste des licenciés'!$B$2:$G$344,4,FALSE)," ")</f>
        <v>VC Charollais</v>
      </c>
      <c r="F18" s="161" t="str">
        <f>IF(B18&lt;&gt;0,VLOOKUP(B18,'Liste des licenciés'!$B$2:$G$344,6,FALSE)," ")</f>
        <v>(3)-Pup</v>
      </c>
      <c r="G18" s="63"/>
      <c r="H18" s="73"/>
      <c r="I18" s="5"/>
      <c r="J18" s="5"/>
      <c r="K18" s="5"/>
      <c r="L18" s="4" t="b">
        <f>'Pupilles (calculs)'!R12</f>
        <v>0</v>
      </c>
      <c r="M18" s="7">
        <f>'Pupilles (calculs)'!T12</f>
        <v>0</v>
      </c>
      <c r="N18" s="63"/>
      <c r="O18" s="136"/>
      <c r="P18" s="34" t="s">
        <v>243</v>
      </c>
      <c r="Q18" s="5" t="s">
        <v>247</v>
      </c>
      <c r="R18" s="5" t="s">
        <v>257</v>
      </c>
      <c r="S18" s="7">
        <f>'Pupilles (calculs)'!AA12</f>
        <v>5</v>
      </c>
      <c r="T18" s="134"/>
      <c r="U18" s="38"/>
      <c r="V18" s="34"/>
      <c r="W18" s="5"/>
      <c r="X18" s="7">
        <f>'Pupilles (calculs)'!AF12</f>
        <v>0</v>
      </c>
      <c r="Y18" s="38"/>
      <c r="Z18" s="44"/>
      <c r="AA18" s="56">
        <v>10</v>
      </c>
      <c r="AB18" s="135"/>
      <c r="AC18" s="60"/>
      <c r="AD18" s="7">
        <f>'Pupilles (calculs)'!AU12</f>
        <v>6</v>
      </c>
      <c r="AE18" s="7">
        <f>'Pupilles (calculs)'!AV12</f>
        <v>6</v>
      </c>
      <c r="AF18" s="1">
        <v>4</v>
      </c>
      <c r="AG18" s="1">
        <v>17</v>
      </c>
      <c r="AH18" s="154">
        <f t="shared" si="0"/>
        <v>15</v>
      </c>
      <c r="AI18" s="110"/>
    </row>
    <row r="19" spans="1:35" ht="15" x14ac:dyDescent="0.25">
      <c r="A19" s="8">
        <v>24</v>
      </c>
      <c r="B19" s="31">
        <v>55760177</v>
      </c>
      <c r="C19" s="4" t="str">
        <f>IF(B19&lt;&gt;0,VLOOKUP(B19,'Liste des licenciés'!$B$2:$G$344,2,FALSE)," ")</f>
        <v>MORNAT</v>
      </c>
      <c r="D19" s="4" t="str">
        <f>IF(B19&lt;&gt;0,VLOOKUP(B19,'Liste des licenciés'!$B$2:$G$344,3,FALSE)," ")</f>
        <v>Maxence</v>
      </c>
      <c r="E19" s="9" t="str">
        <f>IF(B19&lt;&gt;0,VLOOKUP(B19,'Liste des licenciés'!$B$2:$G$344,4,FALSE)," ")</f>
        <v>VS Joncynois</v>
      </c>
      <c r="F19" s="161" t="str">
        <f>IF(B19&lt;&gt;0,VLOOKUP(B19,'Liste des licenciés'!$B$2:$G$344,6,FALSE)," ")</f>
        <v>(3)-Pup</v>
      </c>
      <c r="G19" s="63"/>
      <c r="H19" s="73"/>
      <c r="I19" s="5"/>
      <c r="J19" s="5"/>
      <c r="K19" s="5"/>
      <c r="L19" s="4" t="b">
        <f>'Pupilles (calculs)'!R13</f>
        <v>0</v>
      </c>
      <c r="M19" s="7">
        <f>'Pupilles (calculs)'!T13</f>
        <v>0</v>
      </c>
      <c r="N19" s="63"/>
      <c r="O19" s="136"/>
      <c r="P19" s="34" t="s">
        <v>243</v>
      </c>
      <c r="Q19" s="5" t="s">
        <v>258</v>
      </c>
      <c r="R19" s="5" t="s">
        <v>231</v>
      </c>
      <c r="S19" s="7">
        <f>'Pupilles (calculs)'!AA13</f>
        <v>14</v>
      </c>
      <c r="T19" s="134"/>
      <c r="U19" s="38"/>
      <c r="V19" s="34"/>
      <c r="W19" s="5"/>
      <c r="X19" s="7">
        <f>'Pupilles (calculs)'!AF13</f>
        <v>0</v>
      </c>
      <c r="Y19" s="38"/>
      <c r="Z19" s="44"/>
      <c r="AA19" s="56">
        <v>11</v>
      </c>
      <c r="AB19" s="135"/>
      <c r="AC19" s="60"/>
      <c r="AD19" s="7">
        <f>'Pupilles (calculs)'!AU13</f>
        <v>12</v>
      </c>
      <c r="AE19" s="7">
        <f>'Pupilles (calculs)'!AV13</f>
        <v>14</v>
      </c>
      <c r="AF19" s="1">
        <v>5</v>
      </c>
      <c r="AG19" s="1">
        <v>16</v>
      </c>
      <c r="AH19" s="154">
        <f t="shared" si="0"/>
        <v>10</v>
      </c>
      <c r="AI19" s="110"/>
    </row>
    <row r="20" spans="1:35" ht="15" x14ac:dyDescent="0.25">
      <c r="A20" s="8">
        <v>25</v>
      </c>
      <c r="B20" s="31">
        <v>55758115</v>
      </c>
      <c r="C20" s="4" t="str">
        <f>IF(B20&lt;&gt;0,VLOOKUP(B20,'Liste des licenciés'!$B$2:$G$344,2,FALSE)," ")</f>
        <v>DEVAUX-FLEURY</v>
      </c>
      <c r="D20" s="4" t="str">
        <f>IF(B20&lt;&gt;0,VLOOKUP(B20,'Liste des licenciés'!$B$2:$G$344,3,FALSE)," ")</f>
        <v>Léane</v>
      </c>
      <c r="E20" s="9" t="str">
        <f>IF(B20&lt;&gt;0,VLOOKUP(B20,'Liste des licenciés'!$B$2:$G$344,4,FALSE)," ")</f>
        <v>VS Joncynois</v>
      </c>
      <c r="F20" s="161" t="str">
        <f>IF(B20&lt;&gt;0,VLOOKUP(B20,'Liste des licenciés'!$B$2:$G$344,6,FALSE)," ")</f>
        <v>(3)-Pup</v>
      </c>
      <c r="G20" s="63"/>
      <c r="H20" s="73"/>
      <c r="I20" s="5"/>
      <c r="J20" s="5"/>
      <c r="K20" s="5"/>
      <c r="L20" s="4" t="b">
        <f>'Pupilles (calculs)'!R14</f>
        <v>0</v>
      </c>
      <c r="M20" s="7">
        <f>'Pupilles (calculs)'!T14</f>
        <v>0</v>
      </c>
      <c r="N20" s="63"/>
      <c r="O20" s="136"/>
      <c r="P20" s="34" t="s">
        <v>229</v>
      </c>
      <c r="Q20" s="5" t="s">
        <v>251</v>
      </c>
      <c r="R20" s="5" t="s">
        <v>259</v>
      </c>
      <c r="S20" s="7">
        <f>'Pupilles (calculs)'!AA14</f>
        <v>1</v>
      </c>
      <c r="T20" s="134"/>
      <c r="U20" s="38"/>
      <c r="V20" s="34"/>
      <c r="W20" s="5"/>
      <c r="X20" s="7">
        <f>'Pupilles (calculs)'!AF14</f>
        <v>0</v>
      </c>
      <c r="Y20" s="38"/>
      <c r="Z20" s="44"/>
      <c r="AA20" s="56">
        <v>1</v>
      </c>
      <c r="AB20" s="135"/>
      <c r="AC20" s="60"/>
      <c r="AD20" s="7">
        <f>'Pupilles (calculs)'!AU14</f>
        <v>1</v>
      </c>
      <c r="AE20" s="7">
        <f>'Pupilles (calculs)'!AV14</f>
        <v>1</v>
      </c>
      <c r="AF20" s="1">
        <v>6</v>
      </c>
      <c r="AG20" s="1">
        <v>15</v>
      </c>
      <c r="AH20" s="154">
        <f t="shared" si="0"/>
        <v>30</v>
      </c>
      <c r="AI20" s="110"/>
    </row>
    <row r="21" spans="1:35" ht="15" x14ac:dyDescent="0.25">
      <c r="A21" s="8">
        <v>26</v>
      </c>
      <c r="B21" s="31">
        <v>55714099</v>
      </c>
      <c r="C21" s="4" t="str">
        <f>IF(B21&lt;&gt;0,VLOOKUP(B21,'Liste des licenciés'!$B$2:$G$344,2,FALSE)," ")</f>
        <v>DEVEYER</v>
      </c>
      <c r="D21" s="4" t="str">
        <f>IF(B21&lt;&gt;0,VLOOKUP(B21,'Liste des licenciés'!$B$2:$G$344,3,FALSE)," ")</f>
        <v>Sully</v>
      </c>
      <c r="E21" s="9" t="str">
        <f>IF(B21&lt;&gt;0,VLOOKUP(B21,'Liste des licenciés'!$B$2:$G$344,4,FALSE)," ")</f>
        <v>VS Joncynois</v>
      </c>
      <c r="F21" s="161" t="str">
        <f>IF(B21&lt;&gt;0,VLOOKUP(B21,'Liste des licenciés'!$B$2:$G$344,6,FALSE)," ")</f>
        <v>(3)-Pup</v>
      </c>
      <c r="G21" s="63"/>
      <c r="H21" s="73"/>
      <c r="I21" s="5"/>
      <c r="J21" s="5"/>
      <c r="K21" s="5"/>
      <c r="L21" s="4" t="b">
        <f>'Pupilles (calculs)'!R15</f>
        <v>0</v>
      </c>
      <c r="M21" s="7">
        <f>'Pupilles (calculs)'!T15</f>
        <v>0</v>
      </c>
      <c r="N21" s="63"/>
      <c r="O21" s="136"/>
      <c r="P21" s="34" t="s">
        <v>243</v>
      </c>
      <c r="Q21" s="5" t="s">
        <v>260</v>
      </c>
      <c r="R21" s="5" t="s">
        <v>261</v>
      </c>
      <c r="S21" s="7">
        <f>'Pupilles (calculs)'!AA15</f>
        <v>3</v>
      </c>
      <c r="T21" s="134"/>
      <c r="U21" s="38"/>
      <c r="V21" s="34"/>
      <c r="W21" s="5"/>
      <c r="X21" s="7">
        <f>'Pupilles (calculs)'!AF15</f>
        <v>0</v>
      </c>
      <c r="Y21" s="38"/>
      <c r="Z21" s="44"/>
      <c r="AA21" s="56">
        <v>2</v>
      </c>
      <c r="AB21" s="135"/>
      <c r="AC21" s="60"/>
      <c r="AD21" s="7">
        <f>'Pupilles (calculs)'!AU15</f>
        <v>2</v>
      </c>
      <c r="AE21" s="7">
        <f>'Pupilles (calculs)'!AV15</f>
        <v>3</v>
      </c>
      <c r="AF21" s="1">
        <v>7</v>
      </c>
      <c r="AG21" s="1">
        <v>14</v>
      </c>
      <c r="AH21" s="154">
        <f t="shared" si="0"/>
        <v>18</v>
      </c>
      <c r="AI21" s="110"/>
    </row>
    <row r="22" spans="1:35" ht="15" x14ac:dyDescent="0.25">
      <c r="A22" s="8">
        <v>27</v>
      </c>
      <c r="B22" s="31">
        <v>55710415</v>
      </c>
      <c r="C22" s="4" t="str">
        <f>IF(B22&lt;&gt;0,VLOOKUP(B22,'Liste des licenciés'!$B$2:$G$344,2,FALSE)," ")</f>
        <v>DRILLIEN</v>
      </c>
      <c r="D22" s="4" t="str">
        <f>IF(B22&lt;&gt;0,VLOOKUP(B22,'Liste des licenciés'!$B$2:$G$344,3,FALSE)," ")</f>
        <v>Lazarine</v>
      </c>
      <c r="E22" s="9" t="str">
        <f>IF(B22&lt;&gt;0,VLOOKUP(B22,'Liste des licenciés'!$B$2:$G$344,4,FALSE)," ")</f>
        <v>VS Joncynois</v>
      </c>
      <c r="F22" s="161" t="str">
        <f>IF(B22&lt;&gt;0,VLOOKUP(B22,'Liste des licenciés'!$B$2:$G$344,6,FALSE)," ")</f>
        <v>(3)-Pup</v>
      </c>
      <c r="G22" s="63"/>
      <c r="H22" s="73"/>
      <c r="I22" s="5"/>
      <c r="J22" s="5"/>
      <c r="K22" s="5"/>
      <c r="L22" s="4" t="b">
        <f>'Pupilles (calculs)'!R16</f>
        <v>0</v>
      </c>
      <c r="M22" s="7">
        <f>'Pupilles (calculs)'!T16</f>
        <v>0</v>
      </c>
      <c r="N22" s="63"/>
      <c r="O22" s="136"/>
      <c r="P22" s="34" t="s">
        <v>243</v>
      </c>
      <c r="Q22" s="5" t="s">
        <v>262</v>
      </c>
      <c r="R22" s="5" t="s">
        <v>231</v>
      </c>
      <c r="S22" s="7">
        <f>'Pupilles (calculs)'!AA16</f>
        <v>10</v>
      </c>
      <c r="T22" s="134"/>
      <c r="U22" s="38"/>
      <c r="V22" s="34"/>
      <c r="W22" s="5"/>
      <c r="X22" s="7">
        <f>'Pupilles (calculs)'!AF16</f>
        <v>0</v>
      </c>
      <c r="Y22" s="38"/>
      <c r="Z22" s="44"/>
      <c r="AA22" s="56">
        <v>8</v>
      </c>
      <c r="AB22" s="135"/>
      <c r="AC22" s="60"/>
      <c r="AD22" s="7">
        <f>'Pupilles (calculs)'!AU16</f>
        <v>9</v>
      </c>
      <c r="AE22" s="7">
        <f>'Pupilles (calculs)'!AV16</f>
        <v>9</v>
      </c>
      <c r="AF22" s="1">
        <v>8</v>
      </c>
      <c r="AG22" s="1">
        <v>13</v>
      </c>
      <c r="AH22" s="154">
        <f t="shared" si="0"/>
        <v>12</v>
      </c>
      <c r="AI22" s="110"/>
    </row>
    <row r="23" spans="1:35" ht="15" x14ac:dyDescent="0.25">
      <c r="A23" s="8">
        <v>28</v>
      </c>
      <c r="B23" s="31">
        <v>55753172</v>
      </c>
      <c r="C23" s="4" t="str">
        <f>IF(B23&lt;&gt;0,VLOOKUP(B23,'Liste des licenciés'!$B$2:$G$344,2,FALSE)," ")</f>
        <v>BEAUGEY</v>
      </c>
      <c r="D23" s="4" t="str">
        <f>IF(B23&lt;&gt;0,VLOOKUP(B23,'Liste des licenciés'!$B$2:$G$344,3,FALSE)," ")</f>
        <v>Axel</v>
      </c>
      <c r="E23" s="9" t="str">
        <f>IF(B23&lt;&gt;0,VLOOKUP(B23,'Liste des licenciés'!$B$2:$G$344,4,FALSE)," ")</f>
        <v>AC Verdunoise</v>
      </c>
      <c r="F23" s="161" t="str">
        <f>IF(B23&lt;&gt;0,VLOOKUP(B23,'Liste des licenciés'!$B$2:$G$344,6,FALSE)," ")</f>
        <v>(3)-Pup</v>
      </c>
      <c r="G23" s="63"/>
      <c r="H23" s="73"/>
      <c r="I23" s="5"/>
      <c r="J23" s="5"/>
      <c r="K23" s="5"/>
      <c r="L23" s="4" t="b">
        <f>'Pupilles (calculs)'!R17</f>
        <v>0</v>
      </c>
      <c r="M23" s="7">
        <f>'Pupilles (calculs)'!T17</f>
        <v>0</v>
      </c>
      <c r="N23" s="63"/>
      <c r="O23" s="136"/>
      <c r="P23" s="34" t="s">
        <v>243</v>
      </c>
      <c r="Q23" s="5" t="s">
        <v>263</v>
      </c>
      <c r="R23" s="5" t="s">
        <v>264</v>
      </c>
      <c r="S23" s="7">
        <f>'Pupilles (calculs)'!AA17</f>
        <v>2</v>
      </c>
      <c r="T23" s="134"/>
      <c r="U23" s="38"/>
      <c r="V23" s="34"/>
      <c r="W23" s="5"/>
      <c r="X23" s="7">
        <f>'Pupilles (calculs)'!AF17</f>
        <v>0</v>
      </c>
      <c r="Y23" s="38"/>
      <c r="Z23" s="44"/>
      <c r="AA23" s="56">
        <v>3</v>
      </c>
      <c r="AB23" s="135"/>
      <c r="AC23" s="60"/>
      <c r="AD23" s="7">
        <f>'Pupilles (calculs)'!AU17</f>
        <v>2</v>
      </c>
      <c r="AE23" s="7">
        <f>'Pupilles (calculs)'!AV17</f>
        <v>2</v>
      </c>
      <c r="AF23" s="1">
        <v>9</v>
      </c>
      <c r="AG23" s="1">
        <v>12</v>
      </c>
      <c r="AH23" s="154">
        <f t="shared" si="0"/>
        <v>19</v>
      </c>
      <c r="AI23" s="110"/>
    </row>
    <row r="24" spans="1:35" ht="15" x14ac:dyDescent="0.25">
      <c r="A24" s="8">
        <v>29</v>
      </c>
      <c r="B24" s="31">
        <v>55604518</v>
      </c>
      <c r="C24" s="4" t="str">
        <f>IF(B24&lt;&gt;0,VLOOKUP(B24,'Liste des licenciés'!$B$2:$G$344,2,FALSE)," ")</f>
        <v>BRUZZONI</v>
      </c>
      <c r="D24" s="4" t="str">
        <f>IF(B24&lt;&gt;0,VLOOKUP(B24,'Liste des licenciés'!$B$2:$G$344,3,FALSE)," ")</f>
        <v>Ezzio</v>
      </c>
      <c r="E24" s="9" t="str">
        <f>IF(B24&lt;&gt;0,VLOOKUP(B24,'Liste des licenciés'!$B$2:$G$344,4,FALSE)," ")</f>
        <v>Ecuisses VSP</v>
      </c>
      <c r="F24" s="161" t="str">
        <f>IF(B24&lt;&gt;0,VLOOKUP(B24,'Liste des licenciés'!$B$2:$G$344,6,FALSE)," ")</f>
        <v>(3)-Pup</v>
      </c>
      <c r="G24" s="63"/>
      <c r="H24" s="73"/>
      <c r="I24" s="5"/>
      <c r="J24" s="5"/>
      <c r="K24" s="5"/>
      <c r="L24" s="4" t="b">
        <f>'Pupilles (calculs)'!R18</f>
        <v>0</v>
      </c>
      <c r="M24" s="7">
        <f>'Pupilles (calculs)'!T18</f>
        <v>0</v>
      </c>
      <c r="N24" s="63"/>
      <c r="O24" s="136"/>
      <c r="P24" s="34" t="s">
        <v>243</v>
      </c>
      <c r="Q24" s="5" t="s">
        <v>247</v>
      </c>
      <c r="R24" s="5" t="s">
        <v>265</v>
      </c>
      <c r="S24" s="7">
        <f>'Pupilles (calculs)'!AA18</f>
        <v>4</v>
      </c>
      <c r="T24" s="134"/>
      <c r="U24" s="38"/>
      <c r="V24" s="34"/>
      <c r="W24" s="5"/>
      <c r="X24" s="7">
        <f>'Pupilles (calculs)'!AF18</f>
        <v>0</v>
      </c>
      <c r="Y24" s="38"/>
      <c r="Z24" s="44"/>
      <c r="AA24" s="56">
        <v>4</v>
      </c>
      <c r="AB24" s="135"/>
      <c r="AC24" s="60"/>
      <c r="AD24" s="7">
        <f>'Pupilles (calculs)'!AU18</f>
        <v>4</v>
      </c>
      <c r="AE24" s="7">
        <f>'Pupilles (calculs)'!AV18</f>
        <v>4</v>
      </c>
      <c r="AF24" s="1">
        <v>10</v>
      </c>
      <c r="AG24" s="1">
        <v>11</v>
      </c>
      <c r="AH24" s="154">
        <f t="shared" si="0"/>
        <v>17</v>
      </c>
      <c r="AI24" s="110"/>
    </row>
    <row r="25" spans="1:35" ht="15" x14ac:dyDescent="0.25">
      <c r="A25" s="8">
        <v>30</v>
      </c>
      <c r="B25" s="31">
        <v>55714097</v>
      </c>
      <c r="C25" s="4" t="str">
        <f>IF(B25&lt;&gt;0,VLOOKUP(B25,'Liste des licenciés'!$B$2:$G$344,2,FALSE)," ")</f>
        <v>FAMY</v>
      </c>
      <c r="D25" s="4" t="str">
        <f>IF(B25&lt;&gt;0,VLOOKUP(B25,'Liste des licenciés'!$B$2:$G$344,3,FALSE)," ")</f>
        <v>Louane</v>
      </c>
      <c r="E25" s="9" t="str">
        <f>IF(B25&lt;&gt;0,VLOOKUP(B25,'Liste des licenciés'!$B$2:$G$344,4,FALSE)," ")</f>
        <v>Team Mercurey</v>
      </c>
      <c r="F25" s="161" t="str">
        <f>IF(B25&lt;&gt;0,VLOOKUP(B25,'Liste des licenciés'!$B$2:$G$344,6,FALSE)," ")</f>
        <v>(3)-Pup</v>
      </c>
      <c r="G25" s="63"/>
      <c r="H25" s="73"/>
      <c r="I25" s="5"/>
      <c r="J25" s="5"/>
      <c r="K25" s="5"/>
      <c r="L25" s="4" t="b">
        <f>'Pupilles (calculs)'!R19</f>
        <v>0</v>
      </c>
      <c r="M25" s="7">
        <f>'Pupilles (calculs)'!T19</f>
        <v>0</v>
      </c>
      <c r="N25" s="63"/>
      <c r="O25" s="136"/>
      <c r="P25" s="34" t="s">
        <v>243</v>
      </c>
      <c r="Q25" s="5" t="s">
        <v>266</v>
      </c>
      <c r="R25" s="5" t="s">
        <v>245</v>
      </c>
      <c r="S25" s="7">
        <f>'Pupilles (calculs)'!AA19</f>
        <v>6</v>
      </c>
      <c r="T25" s="134"/>
      <c r="U25" s="38"/>
      <c r="V25" s="34"/>
      <c r="W25" s="5"/>
      <c r="X25" s="7">
        <f>'Pupilles (calculs)'!AF19</f>
        <v>0</v>
      </c>
      <c r="Y25" s="38"/>
      <c r="Z25" s="44"/>
      <c r="AA25" s="56">
        <v>5</v>
      </c>
      <c r="AB25" s="135"/>
      <c r="AC25" s="60"/>
      <c r="AD25" s="7">
        <f>'Pupilles (calculs)'!AU19</f>
        <v>5</v>
      </c>
      <c r="AE25" s="7">
        <f>'Pupilles (calculs)'!AV19</f>
        <v>5</v>
      </c>
      <c r="AF25" s="1">
        <v>11</v>
      </c>
      <c r="AG25" s="1">
        <v>10</v>
      </c>
      <c r="AH25" s="154">
        <f t="shared" si="0"/>
        <v>16</v>
      </c>
      <c r="AI25" s="110"/>
    </row>
    <row r="26" spans="1:35" ht="15" x14ac:dyDescent="0.25">
      <c r="A26" s="8">
        <v>31</v>
      </c>
      <c r="B26" s="31">
        <v>55665708</v>
      </c>
      <c r="C26" s="4" t="str">
        <f>IF(B26&lt;&gt;0,VLOOKUP(B26,'Liste des licenciés'!$B$2:$G$344,2,FALSE)," ")</f>
        <v>OLIVIER-LEVOYE</v>
      </c>
      <c r="D26" s="4" t="str">
        <f>IF(B26&lt;&gt;0,VLOOKUP(B26,'Liste des licenciés'!$B$2:$G$344,3,FALSE)," ")</f>
        <v>Mattéo</v>
      </c>
      <c r="E26" s="9" t="str">
        <f>IF(B26&lt;&gt;0,VLOOKUP(B26,'Liste des licenciés'!$B$2:$G$344,4,FALSE)," ")</f>
        <v>AC Verdunoise</v>
      </c>
      <c r="F26" s="161" t="str">
        <f>IF(B26&lt;&gt;0,VLOOKUP(B26,'Liste des licenciés'!$B$2:$G$344,6,FALSE)," ")</f>
        <v>(3)-Pup</v>
      </c>
      <c r="G26" s="63"/>
      <c r="H26" s="73"/>
      <c r="I26" s="5"/>
      <c r="J26" s="5"/>
      <c r="K26" s="5"/>
      <c r="L26" s="4" t="b">
        <f>'Pupilles (calculs)'!R20</f>
        <v>0</v>
      </c>
      <c r="M26" s="7">
        <f>'Pupilles (calculs)'!T20</f>
        <v>0</v>
      </c>
      <c r="N26" s="63"/>
      <c r="O26" s="136"/>
      <c r="P26" s="34" t="s">
        <v>243</v>
      </c>
      <c r="Q26" s="5" t="s">
        <v>249</v>
      </c>
      <c r="R26" s="5" t="s">
        <v>267</v>
      </c>
      <c r="S26" s="7">
        <f>'Pupilles (calculs)'!AA20</f>
        <v>13</v>
      </c>
      <c r="T26" s="134"/>
      <c r="U26" s="38"/>
      <c r="V26" s="34"/>
      <c r="W26" s="5"/>
      <c r="X26" s="7">
        <f>'Pupilles (calculs)'!AF20</f>
        <v>0</v>
      </c>
      <c r="Y26" s="38"/>
      <c r="Z26" s="44"/>
      <c r="AA26" s="56">
        <v>12</v>
      </c>
      <c r="AB26" s="135"/>
      <c r="AC26" s="60"/>
      <c r="AD26" s="7">
        <f>'Pupilles (calculs)'!AU20</f>
        <v>12</v>
      </c>
      <c r="AE26" s="7">
        <f>'Pupilles (calculs)'!AV20</f>
        <v>13</v>
      </c>
      <c r="AF26" s="1">
        <v>12</v>
      </c>
      <c r="AG26" s="1">
        <v>10</v>
      </c>
      <c r="AH26" s="154">
        <f t="shared" si="0"/>
        <v>10</v>
      </c>
      <c r="AI26" s="110"/>
    </row>
    <row r="27" spans="1:35" ht="15" x14ac:dyDescent="0.25">
      <c r="A27" s="8">
        <v>32</v>
      </c>
      <c r="B27" s="31">
        <v>55792723</v>
      </c>
      <c r="C27" s="4" t="str">
        <f>IF(B27&lt;&gt;0,VLOOKUP(B27,'Liste des licenciés'!$B$2:$G$344,2,FALSE)," ")</f>
        <v>MORETTI</v>
      </c>
      <c r="D27" s="4" t="str">
        <f>IF(B27&lt;&gt;0,VLOOKUP(B27,'Liste des licenciés'!$B$2:$G$344,3,FALSE)," ")</f>
        <v>Timéo</v>
      </c>
      <c r="E27" s="9" t="str">
        <f>IF(B27&lt;&gt;0,VLOOKUP(B27,'Liste des licenciés'!$B$2:$G$344,4,FALSE)," ")</f>
        <v>VC Montcellien</v>
      </c>
      <c r="F27" s="161" t="str">
        <f>IF(B27&lt;&gt;0,VLOOKUP(B27,'Liste des licenciés'!$B$2:$G$344,6,FALSE)," ")</f>
        <v>(3)-Pup</v>
      </c>
      <c r="G27" s="63"/>
      <c r="H27" s="73"/>
      <c r="I27" s="5"/>
      <c r="J27" s="5"/>
      <c r="K27" s="5"/>
      <c r="L27" s="4" t="b">
        <f>'Pupilles (calculs)'!R21</f>
        <v>0</v>
      </c>
      <c r="M27" s="7">
        <f>'Pupilles (calculs)'!T21</f>
        <v>0</v>
      </c>
      <c r="N27" s="63"/>
      <c r="O27" s="136"/>
      <c r="P27" s="34" t="s">
        <v>243</v>
      </c>
      <c r="Q27" s="5" t="s">
        <v>268</v>
      </c>
      <c r="R27" s="5" t="s">
        <v>269</v>
      </c>
      <c r="S27" s="7">
        <f>'Pupilles (calculs)'!AA21</f>
        <v>12</v>
      </c>
      <c r="T27" s="134"/>
      <c r="U27" s="38"/>
      <c r="V27" s="34"/>
      <c r="W27" s="5"/>
      <c r="X27" s="7">
        <f>'Pupilles (calculs)'!AF21</f>
        <v>0</v>
      </c>
      <c r="Y27" s="38"/>
      <c r="Z27" s="44"/>
      <c r="AA27" s="56">
        <v>7</v>
      </c>
      <c r="AB27" s="135"/>
      <c r="AC27" s="60"/>
      <c r="AD27" s="7">
        <f>'Pupilles (calculs)'!AU21</f>
        <v>10</v>
      </c>
      <c r="AE27" s="7">
        <f>'Pupilles (calculs)'!AV21</f>
        <v>10</v>
      </c>
      <c r="AF27" s="1">
        <v>13</v>
      </c>
      <c r="AG27" s="1">
        <v>10</v>
      </c>
      <c r="AH27" s="154">
        <f t="shared" si="0"/>
        <v>11</v>
      </c>
      <c r="AI27" s="110"/>
    </row>
    <row r="28" spans="1:35" ht="15" x14ac:dyDescent="0.25">
      <c r="A28" s="8">
        <v>33</v>
      </c>
      <c r="B28" s="31">
        <v>55757263</v>
      </c>
      <c r="C28" s="4" t="str">
        <f>IF(B28&lt;&gt;0,VLOOKUP(B28,'Liste des licenciés'!$B$2:$G$344,2,FALSE)," ")</f>
        <v>BAILLY</v>
      </c>
      <c r="D28" s="4" t="str">
        <f>IF(B28&lt;&gt;0,VLOOKUP(B28,'Liste des licenciés'!$B$2:$G$344,3,FALSE)," ")</f>
        <v>Marie</v>
      </c>
      <c r="E28" s="9" t="str">
        <f>IF(B28&lt;&gt;0,VLOOKUP(B28,'Liste des licenciés'!$B$2:$G$344,4,FALSE)," ")</f>
        <v>Ecuisses VSP</v>
      </c>
      <c r="F28" s="161" t="str">
        <f>IF(B28&lt;&gt;0,VLOOKUP(B28,'Liste des licenciés'!$B$2:$G$344,6,FALSE)," ")</f>
        <v>(3)-Pup</v>
      </c>
      <c r="G28" s="63"/>
      <c r="H28" s="73"/>
      <c r="I28" s="5"/>
      <c r="J28" s="5"/>
      <c r="K28" s="5"/>
      <c r="L28" s="4" t="b">
        <f>'Pupilles (calculs)'!R22</f>
        <v>0</v>
      </c>
      <c r="M28" s="7">
        <f>'Pupilles (calculs)'!T22</f>
        <v>0</v>
      </c>
      <c r="N28" s="63"/>
      <c r="O28" s="136"/>
      <c r="P28" s="34" t="s">
        <v>243</v>
      </c>
      <c r="Q28" s="5" t="s">
        <v>270</v>
      </c>
      <c r="R28" s="5" t="s">
        <v>257</v>
      </c>
      <c r="S28" s="7">
        <f>'Pupilles (calculs)'!AA22</f>
        <v>8</v>
      </c>
      <c r="T28" s="134"/>
      <c r="U28" s="38"/>
      <c r="V28" s="34"/>
      <c r="W28" s="5"/>
      <c r="X28" s="7">
        <f>'Pupilles (calculs)'!AF22</f>
        <v>0</v>
      </c>
      <c r="Y28" s="38"/>
      <c r="Z28" s="44"/>
      <c r="AA28" s="56">
        <v>13</v>
      </c>
      <c r="AB28" s="135"/>
      <c r="AC28" s="60"/>
      <c r="AD28" s="7">
        <f>'Pupilles (calculs)'!AU22</f>
        <v>11</v>
      </c>
      <c r="AE28" s="7">
        <f>'Pupilles (calculs)'!AV22</f>
        <v>11</v>
      </c>
      <c r="AF28" s="1">
        <v>14</v>
      </c>
      <c r="AG28" s="1">
        <v>10</v>
      </c>
      <c r="AH28" s="154">
        <f t="shared" si="0"/>
        <v>10</v>
      </c>
      <c r="AI28" s="110"/>
    </row>
    <row r="29" spans="1:35" ht="15" x14ac:dyDescent="0.25">
      <c r="A29" s="8"/>
      <c r="B29" s="31"/>
      <c r="C29" s="4" t="str">
        <f>IF(B29&lt;&gt;0,VLOOKUP(B29,'Liste des licenciés'!$B$2:$G$344,2,FALSE)," ")</f>
        <v xml:space="preserve"> </v>
      </c>
      <c r="D29" s="4" t="str">
        <f>IF(B29&lt;&gt;0,VLOOKUP(B29,'Liste des licenciés'!$B$2:$G$344,3,FALSE)," ")</f>
        <v xml:space="preserve"> </v>
      </c>
      <c r="E29" s="9" t="str">
        <f>IF(B29&lt;&gt;0,VLOOKUP(B29,'Liste des licenciés'!$B$2:$G$344,4,FALSE)," ")</f>
        <v xml:space="preserve"> </v>
      </c>
      <c r="F29" s="161" t="str">
        <f>IF(B29&lt;&gt;0,VLOOKUP(B29,'Liste des licenciés'!$B$2:$G$344,6,FALSE)," ")</f>
        <v xml:space="preserve"> </v>
      </c>
      <c r="G29" s="63"/>
      <c r="H29" s="73"/>
      <c r="I29" s="5"/>
      <c r="J29" s="5"/>
      <c r="K29" s="5"/>
      <c r="L29" s="4" t="b">
        <f>'Pupilles (calculs)'!R23</f>
        <v>0</v>
      </c>
      <c r="M29" s="7">
        <f>'Pupilles (calculs)'!T23</f>
        <v>0</v>
      </c>
      <c r="N29" s="63"/>
      <c r="O29" s="136"/>
      <c r="P29" s="34"/>
      <c r="Q29" s="5"/>
      <c r="R29" s="5"/>
      <c r="S29" s="7">
        <f>'Pupilles (calculs)'!AA23</f>
        <v>0</v>
      </c>
      <c r="T29" s="134"/>
      <c r="U29" s="38"/>
      <c r="V29" s="34"/>
      <c r="W29" s="5"/>
      <c r="X29" s="7">
        <f>'Pupilles (calculs)'!AF23</f>
        <v>0</v>
      </c>
      <c r="Y29" s="38"/>
      <c r="Z29" s="44"/>
      <c r="AA29" s="56"/>
      <c r="AB29" s="135"/>
      <c r="AC29" s="60"/>
      <c r="AD29" s="7" t="str">
        <f>'Pupilles (calculs)'!AU23</f>
        <v/>
      </c>
      <c r="AE29" s="7" t="str">
        <f>'Pupilles (calculs)'!AV23</f>
        <v/>
      </c>
      <c r="AF29" s="1">
        <v>15</v>
      </c>
      <c r="AG29" s="1">
        <v>10</v>
      </c>
      <c r="AH29" s="154" t="str">
        <f t="shared" si="0"/>
        <v xml:space="preserve"> </v>
      </c>
      <c r="AI29" s="110"/>
    </row>
    <row r="30" spans="1:35" ht="15" x14ac:dyDescent="0.25">
      <c r="A30" s="8"/>
      <c r="B30" s="31"/>
      <c r="C30" s="4" t="str">
        <f>IF(B30&lt;&gt;0,VLOOKUP(B30,'Liste des licenciés'!$B$2:$G$344,2,FALSE)," ")</f>
        <v xml:space="preserve"> </v>
      </c>
      <c r="D30" s="4" t="str">
        <f>IF(B30&lt;&gt;0,VLOOKUP(B30,'Liste des licenciés'!$B$2:$G$344,3,FALSE)," ")</f>
        <v xml:space="preserve"> </v>
      </c>
      <c r="E30" s="9" t="str">
        <f>IF(B30&lt;&gt;0,VLOOKUP(B30,'Liste des licenciés'!$B$2:$G$344,4,FALSE)," ")</f>
        <v xml:space="preserve"> </v>
      </c>
      <c r="F30" s="161" t="str">
        <f>IF(B30&lt;&gt;0,VLOOKUP(B30,'Liste des licenciés'!$B$2:$G$344,6,FALSE)," ")</f>
        <v xml:space="preserve"> </v>
      </c>
      <c r="G30" s="63"/>
      <c r="H30" s="73"/>
      <c r="I30" s="5"/>
      <c r="J30" s="5"/>
      <c r="K30" s="5"/>
      <c r="L30" s="4" t="b">
        <f>'Pupilles (calculs)'!R24</f>
        <v>0</v>
      </c>
      <c r="M30" s="7">
        <f>'Pupilles (calculs)'!T24</f>
        <v>0</v>
      </c>
      <c r="N30" s="63"/>
      <c r="O30" s="136"/>
      <c r="P30" s="34"/>
      <c r="Q30" s="5"/>
      <c r="R30" s="5"/>
      <c r="S30" s="7">
        <f>'Pupilles (calculs)'!AA24</f>
        <v>0</v>
      </c>
      <c r="T30" s="134"/>
      <c r="U30" s="38"/>
      <c r="V30" s="34"/>
      <c r="W30" s="5"/>
      <c r="X30" s="7">
        <f>'Pupilles (calculs)'!AF24</f>
        <v>0</v>
      </c>
      <c r="Y30" s="38"/>
      <c r="Z30" s="44"/>
      <c r="AA30" s="56"/>
      <c r="AB30" s="135"/>
      <c r="AC30" s="60"/>
      <c r="AD30" s="7" t="str">
        <f>'Pupilles (calculs)'!AU24</f>
        <v/>
      </c>
      <c r="AE30" s="7" t="str">
        <f>'Pupilles (calculs)'!AV24</f>
        <v/>
      </c>
      <c r="AF30" s="1">
        <v>16</v>
      </c>
      <c r="AG30" s="1">
        <v>10</v>
      </c>
      <c r="AH30" s="154" t="str">
        <f t="shared" si="0"/>
        <v xml:space="preserve"> </v>
      </c>
      <c r="AI30" s="110"/>
    </row>
    <row r="31" spans="1:35" ht="15" x14ac:dyDescent="0.25">
      <c r="A31" s="8"/>
      <c r="B31" s="31"/>
      <c r="C31" s="4" t="str">
        <f>IF(B31&lt;&gt;0,VLOOKUP(B31,'Liste des licenciés'!$B$2:$G$344,2,FALSE)," ")</f>
        <v xml:space="preserve"> </v>
      </c>
      <c r="D31" s="4" t="str">
        <f>IF(B31&lt;&gt;0,VLOOKUP(B31,'Liste des licenciés'!$B$2:$G$344,3,FALSE)," ")</f>
        <v xml:space="preserve"> </v>
      </c>
      <c r="E31" s="9" t="str">
        <f>IF(B31&lt;&gt;0,VLOOKUP(B31,'Liste des licenciés'!$B$2:$G$344,4,FALSE)," ")</f>
        <v xml:space="preserve"> </v>
      </c>
      <c r="F31" s="161" t="str">
        <f>IF(B31&lt;&gt;0,VLOOKUP(B31,'Liste des licenciés'!$B$2:$G$344,6,FALSE)," ")</f>
        <v xml:space="preserve"> </v>
      </c>
      <c r="G31" s="63"/>
      <c r="H31" s="73"/>
      <c r="I31" s="5"/>
      <c r="J31" s="5"/>
      <c r="K31" s="5"/>
      <c r="L31" s="4" t="b">
        <f>'Pupilles (calculs)'!R25</f>
        <v>0</v>
      </c>
      <c r="M31" s="7">
        <f>'Pupilles (calculs)'!T25</f>
        <v>0</v>
      </c>
      <c r="N31" s="63"/>
      <c r="O31" s="136"/>
      <c r="P31" s="34"/>
      <c r="Q31" s="5"/>
      <c r="R31" s="5"/>
      <c r="S31" s="7">
        <f>'Pupilles (calculs)'!AA25</f>
        <v>0</v>
      </c>
      <c r="T31" s="134"/>
      <c r="U31" s="38"/>
      <c r="V31" s="34"/>
      <c r="W31" s="5"/>
      <c r="X31" s="7">
        <f>'Pupilles (calculs)'!AF25</f>
        <v>0</v>
      </c>
      <c r="Y31" s="38"/>
      <c r="Z31" s="44"/>
      <c r="AA31" s="56"/>
      <c r="AB31" s="135"/>
      <c r="AC31" s="60"/>
      <c r="AD31" s="7" t="str">
        <f>'Pupilles (calculs)'!AU25</f>
        <v/>
      </c>
      <c r="AE31" s="7" t="str">
        <f>'Pupilles (calculs)'!AV25</f>
        <v/>
      </c>
      <c r="AF31" s="1">
        <v>17</v>
      </c>
      <c r="AG31" s="1">
        <v>10</v>
      </c>
      <c r="AH31" s="154" t="str">
        <f t="shared" si="0"/>
        <v xml:space="preserve"> </v>
      </c>
      <c r="AI31" s="110"/>
    </row>
    <row r="32" spans="1:35" ht="15" x14ac:dyDescent="0.25">
      <c r="A32" s="8"/>
      <c r="B32" s="31"/>
      <c r="C32" s="4" t="str">
        <f>IF(B32&lt;&gt;0,VLOOKUP(B32,'Liste des licenciés'!$B$2:$G$344,2,FALSE)," ")</f>
        <v xml:space="preserve"> </v>
      </c>
      <c r="D32" s="4" t="str">
        <f>IF(B32&lt;&gt;0,VLOOKUP(B32,'Liste des licenciés'!$B$2:$G$344,3,FALSE)," ")</f>
        <v xml:space="preserve"> </v>
      </c>
      <c r="E32" s="9" t="str">
        <f>IF(B32&lt;&gt;0,VLOOKUP(B32,'Liste des licenciés'!$B$2:$G$344,4,FALSE)," ")</f>
        <v xml:space="preserve"> </v>
      </c>
      <c r="F32" s="161" t="str">
        <f>IF(B32&lt;&gt;0,VLOOKUP(B32,'Liste des licenciés'!$B$2:$G$344,6,FALSE)," ")</f>
        <v xml:space="preserve"> </v>
      </c>
      <c r="G32" s="63"/>
      <c r="H32" s="73"/>
      <c r="I32" s="5"/>
      <c r="J32" s="5"/>
      <c r="K32" s="5"/>
      <c r="L32" s="4" t="b">
        <f>'Pupilles (calculs)'!R26</f>
        <v>0</v>
      </c>
      <c r="M32" s="7">
        <f>'Pupilles (calculs)'!T26</f>
        <v>0</v>
      </c>
      <c r="N32" s="63"/>
      <c r="O32" s="136"/>
      <c r="P32" s="34"/>
      <c r="Q32" s="5"/>
      <c r="R32" s="5"/>
      <c r="S32" s="7">
        <f>'Pupilles (calculs)'!AA26</f>
        <v>0</v>
      </c>
      <c r="T32" s="134"/>
      <c r="U32" s="38"/>
      <c r="V32" s="34"/>
      <c r="W32" s="5"/>
      <c r="X32" s="7">
        <f>'Pupilles (calculs)'!AF26</f>
        <v>0</v>
      </c>
      <c r="Y32" s="38"/>
      <c r="Z32" s="44"/>
      <c r="AA32" s="56"/>
      <c r="AB32" s="135"/>
      <c r="AC32" s="60"/>
      <c r="AD32" s="7" t="str">
        <f>'Pupilles (calculs)'!AU26</f>
        <v/>
      </c>
      <c r="AE32" s="7" t="str">
        <f>'Pupilles (calculs)'!AV26</f>
        <v/>
      </c>
      <c r="AF32" s="1">
        <v>18</v>
      </c>
      <c r="AG32" s="1">
        <v>10</v>
      </c>
      <c r="AH32" s="154" t="str">
        <f t="shared" si="0"/>
        <v xml:space="preserve"> </v>
      </c>
      <c r="AI32" s="110"/>
    </row>
    <row r="33" spans="1:35" ht="15" x14ac:dyDescent="0.25">
      <c r="A33" s="8"/>
      <c r="B33" s="31"/>
      <c r="C33" s="4" t="str">
        <f>IF(B33&lt;&gt;0,VLOOKUP(B33,'Liste des licenciés'!$B$2:$G$344,2,FALSE)," ")</f>
        <v xml:space="preserve"> </v>
      </c>
      <c r="D33" s="4" t="str">
        <f>IF(B33&lt;&gt;0,VLOOKUP(B33,'Liste des licenciés'!$B$2:$G$344,3,FALSE)," ")</f>
        <v xml:space="preserve"> </v>
      </c>
      <c r="E33" s="9" t="str">
        <f>IF(B33&lt;&gt;0,VLOOKUP(B33,'Liste des licenciés'!$B$2:$G$344,4,FALSE)," ")</f>
        <v xml:space="preserve"> </v>
      </c>
      <c r="F33" s="161" t="str">
        <f>IF(B33&lt;&gt;0,VLOOKUP(B33,'Liste des licenciés'!$B$2:$G$344,6,FALSE)," ")</f>
        <v xml:space="preserve"> </v>
      </c>
      <c r="G33" s="63"/>
      <c r="H33" s="73"/>
      <c r="I33" s="5"/>
      <c r="J33" s="5"/>
      <c r="K33" s="5"/>
      <c r="L33" s="4" t="b">
        <f>'Pupilles (calculs)'!R27</f>
        <v>0</v>
      </c>
      <c r="M33" s="7">
        <f>'Pupilles (calculs)'!T27</f>
        <v>0</v>
      </c>
      <c r="N33" s="63"/>
      <c r="O33" s="136"/>
      <c r="P33" s="34"/>
      <c r="Q33" s="5"/>
      <c r="R33" s="5"/>
      <c r="S33" s="7">
        <f>'Pupilles (calculs)'!AA27</f>
        <v>0</v>
      </c>
      <c r="T33" s="134"/>
      <c r="U33" s="38"/>
      <c r="V33" s="34"/>
      <c r="W33" s="5"/>
      <c r="X33" s="7">
        <f>'Pupilles (calculs)'!AF27</f>
        <v>0</v>
      </c>
      <c r="Y33" s="38"/>
      <c r="Z33" s="44"/>
      <c r="AA33" s="56"/>
      <c r="AB33" s="135"/>
      <c r="AC33" s="60"/>
      <c r="AD33" s="7" t="str">
        <f>'Pupilles (calculs)'!AU27</f>
        <v/>
      </c>
      <c r="AE33" s="7" t="str">
        <f>'Pupilles (calculs)'!AV27</f>
        <v/>
      </c>
      <c r="AF33" s="1">
        <v>19</v>
      </c>
      <c r="AG33" s="1">
        <v>10</v>
      </c>
      <c r="AH33" s="154" t="str">
        <f t="shared" si="0"/>
        <v xml:space="preserve"> </v>
      </c>
      <c r="AI33" s="110"/>
    </row>
    <row r="34" spans="1:35" ht="15" x14ac:dyDescent="0.25">
      <c r="A34" s="8"/>
      <c r="B34" s="31"/>
      <c r="C34" s="4" t="str">
        <f>IF(B34&lt;&gt;0,VLOOKUP(B34,'Liste des licenciés'!$B$2:$G$344,2,FALSE)," ")</f>
        <v xml:space="preserve"> </v>
      </c>
      <c r="D34" s="4" t="str">
        <f>IF(B34&lt;&gt;0,VLOOKUP(B34,'Liste des licenciés'!$B$2:$G$344,3,FALSE)," ")</f>
        <v xml:space="preserve"> </v>
      </c>
      <c r="E34" s="9" t="str">
        <f>IF(B34&lt;&gt;0,VLOOKUP(B34,'Liste des licenciés'!$B$2:$G$344,4,FALSE)," ")</f>
        <v xml:space="preserve"> </v>
      </c>
      <c r="F34" s="161" t="str">
        <f>IF(B34&lt;&gt;0,VLOOKUP(B34,'Liste des licenciés'!$B$2:$G$344,6,FALSE)," ")</f>
        <v xml:space="preserve"> </v>
      </c>
      <c r="G34" s="63"/>
      <c r="H34" s="73"/>
      <c r="I34" s="5"/>
      <c r="J34" s="5"/>
      <c r="K34" s="5"/>
      <c r="L34" s="4" t="b">
        <f>'Pupilles (calculs)'!R28</f>
        <v>0</v>
      </c>
      <c r="M34" s="7">
        <f>'Pupilles (calculs)'!T28</f>
        <v>0</v>
      </c>
      <c r="N34" s="63"/>
      <c r="O34" s="136"/>
      <c r="P34" s="34"/>
      <c r="Q34" s="5"/>
      <c r="R34" s="5"/>
      <c r="S34" s="7">
        <f>'Pupilles (calculs)'!AA28</f>
        <v>0</v>
      </c>
      <c r="T34" s="134"/>
      <c r="U34" s="38"/>
      <c r="V34" s="34"/>
      <c r="W34" s="5"/>
      <c r="X34" s="7">
        <f>'Pupilles (calculs)'!AF28</f>
        <v>0</v>
      </c>
      <c r="Y34" s="38"/>
      <c r="Z34" s="44"/>
      <c r="AA34" s="56"/>
      <c r="AB34" s="135"/>
      <c r="AC34" s="60"/>
      <c r="AD34" s="7" t="str">
        <f>'Pupilles (calculs)'!AU28</f>
        <v/>
      </c>
      <c r="AE34" s="7" t="str">
        <f>'Pupilles (calculs)'!AV28</f>
        <v/>
      </c>
      <c r="AF34" s="1">
        <v>20</v>
      </c>
      <c r="AG34" s="1">
        <v>10</v>
      </c>
      <c r="AH34" s="154" t="str">
        <f t="shared" si="0"/>
        <v xml:space="preserve"> </v>
      </c>
      <c r="AI34" s="110"/>
    </row>
    <row r="35" spans="1:35" ht="15" x14ac:dyDescent="0.25">
      <c r="A35" s="8"/>
      <c r="B35" s="31"/>
      <c r="C35" s="4" t="str">
        <f>IF(B35&lt;&gt;0,VLOOKUP(B35,'Liste des licenciés'!$B$2:$G$344,2,FALSE)," ")</f>
        <v xml:space="preserve"> </v>
      </c>
      <c r="D35" s="4" t="str">
        <f>IF(B35&lt;&gt;0,VLOOKUP(B35,'Liste des licenciés'!$B$2:$G$344,3,FALSE)," ")</f>
        <v xml:space="preserve"> </v>
      </c>
      <c r="E35" s="9" t="str">
        <f>IF(B35&lt;&gt;0,VLOOKUP(B35,'Liste des licenciés'!$B$2:$G$344,4,FALSE)," ")</f>
        <v xml:space="preserve"> </v>
      </c>
      <c r="F35" s="161" t="str">
        <f>IF(B35&lt;&gt;0,VLOOKUP(B35,'Liste des licenciés'!$B$2:$G$344,6,FALSE)," ")</f>
        <v xml:space="preserve"> </v>
      </c>
      <c r="G35" s="63"/>
      <c r="H35" s="73"/>
      <c r="I35" s="5"/>
      <c r="J35" s="5"/>
      <c r="K35" s="5"/>
      <c r="L35" s="4" t="b">
        <f>'Pupilles (calculs)'!R29</f>
        <v>0</v>
      </c>
      <c r="M35" s="7">
        <f>'Pupilles (calculs)'!T29</f>
        <v>0</v>
      </c>
      <c r="N35" s="63"/>
      <c r="O35" s="136"/>
      <c r="P35" s="34"/>
      <c r="Q35" s="5"/>
      <c r="R35" s="5"/>
      <c r="S35" s="7">
        <f>'Pupilles (calculs)'!AA29</f>
        <v>0</v>
      </c>
      <c r="T35" s="134"/>
      <c r="U35" s="38"/>
      <c r="V35" s="34"/>
      <c r="W35" s="5"/>
      <c r="X35" s="7">
        <f>'Pupilles (calculs)'!AF29</f>
        <v>0</v>
      </c>
      <c r="Y35" s="38"/>
      <c r="Z35" s="44"/>
      <c r="AA35" s="56"/>
      <c r="AB35" s="135"/>
      <c r="AC35" s="60"/>
      <c r="AD35" s="7" t="str">
        <f>'Pupilles (calculs)'!AU29</f>
        <v/>
      </c>
      <c r="AE35" s="7" t="str">
        <f>'Pupilles (calculs)'!AV29</f>
        <v/>
      </c>
      <c r="AF35" s="1">
        <v>21</v>
      </c>
      <c r="AG35" s="1">
        <v>10</v>
      </c>
      <c r="AH35" s="154" t="str">
        <f t="shared" si="0"/>
        <v xml:space="preserve"> </v>
      </c>
      <c r="AI35" s="110"/>
    </row>
    <row r="36" spans="1:35" ht="15" x14ac:dyDescent="0.25">
      <c r="A36" s="8"/>
      <c r="B36" s="31"/>
      <c r="C36" s="4" t="str">
        <f>IF(B36&lt;&gt;0,VLOOKUP(B36,'Liste des licenciés'!$B$2:$G$344,2,FALSE)," ")</f>
        <v xml:space="preserve"> </v>
      </c>
      <c r="D36" s="4" t="str">
        <f>IF(B36&lt;&gt;0,VLOOKUP(B36,'Liste des licenciés'!$B$2:$G$344,3,FALSE)," ")</f>
        <v xml:space="preserve"> </v>
      </c>
      <c r="E36" s="9" t="str">
        <f>IF(B36&lt;&gt;0,VLOOKUP(B36,'Liste des licenciés'!$B$2:$G$344,4,FALSE)," ")</f>
        <v xml:space="preserve"> </v>
      </c>
      <c r="F36" s="161" t="str">
        <f>IF(B36&lt;&gt;0,VLOOKUP(B36,'Liste des licenciés'!$B$2:$G$344,6,FALSE)," ")</f>
        <v xml:space="preserve"> </v>
      </c>
      <c r="G36" s="63"/>
      <c r="H36" s="73"/>
      <c r="I36" s="5"/>
      <c r="J36" s="5"/>
      <c r="K36" s="5"/>
      <c r="L36" s="4" t="b">
        <f>'Pupilles (calculs)'!R30</f>
        <v>0</v>
      </c>
      <c r="M36" s="7">
        <f>'Pupilles (calculs)'!T30</f>
        <v>0</v>
      </c>
      <c r="N36" s="63"/>
      <c r="O36" s="136"/>
      <c r="P36" s="34"/>
      <c r="Q36" s="5"/>
      <c r="R36" s="5"/>
      <c r="S36" s="7">
        <f>'Pupilles (calculs)'!AA30</f>
        <v>0</v>
      </c>
      <c r="T36" s="134"/>
      <c r="U36" s="38"/>
      <c r="V36" s="34"/>
      <c r="W36" s="5"/>
      <c r="X36" s="7">
        <f>'Pupilles (calculs)'!AF30</f>
        <v>0</v>
      </c>
      <c r="Y36" s="38"/>
      <c r="Z36" s="44"/>
      <c r="AA36" s="56"/>
      <c r="AB36" s="135"/>
      <c r="AC36" s="60"/>
      <c r="AD36" s="7" t="str">
        <f>'Pupilles (calculs)'!AU30</f>
        <v/>
      </c>
      <c r="AE36" s="7" t="str">
        <f>'Pupilles (calculs)'!AV30</f>
        <v/>
      </c>
      <c r="AF36" s="1">
        <v>22</v>
      </c>
      <c r="AG36" s="1">
        <v>10</v>
      </c>
      <c r="AH36" s="154" t="str">
        <f t="shared" si="0"/>
        <v xml:space="preserve"> </v>
      </c>
      <c r="AI36" s="110"/>
    </row>
    <row r="37" spans="1:35" ht="15" x14ac:dyDescent="0.25">
      <c r="A37" s="8"/>
      <c r="B37" s="31"/>
      <c r="C37" s="4" t="str">
        <f>IF(B37&lt;&gt;0,VLOOKUP(B37,'Liste des licenciés'!$B$2:$G$344,2,FALSE)," ")</f>
        <v xml:space="preserve"> </v>
      </c>
      <c r="D37" s="4" t="str">
        <f>IF(B37&lt;&gt;0,VLOOKUP(B37,'Liste des licenciés'!$B$2:$G$344,3,FALSE)," ")</f>
        <v xml:space="preserve"> </v>
      </c>
      <c r="E37" s="9" t="str">
        <f>IF(B37&lt;&gt;0,VLOOKUP(B37,'Liste des licenciés'!$B$2:$G$344,4,FALSE)," ")</f>
        <v xml:space="preserve"> </v>
      </c>
      <c r="F37" s="161" t="str">
        <f>IF(B37&lt;&gt;0,VLOOKUP(B37,'Liste des licenciés'!$B$2:$G$344,6,FALSE)," ")</f>
        <v xml:space="preserve"> </v>
      </c>
      <c r="G37" s="63"/>
      <c r="H37" s="73"/>
      <c r="I37" s="5"/>
      <c r="J37" s="5"/>
      <c r="K37" s="5"/>
      <c r="L37" s="4" t="b">
        <f>'Pupilles (calculs)'!R31</f>
        <v>0</v>
      </c>
      <c r="M37" s="7">
        <f>'Pupilles (calculs)'!T31</f>
        <v>0</v>
      </c>
      <c r="N37" s="63"/>
      <c r="O37" s="136"/>
      <c r="P37" s="34"/>
      <c r="Q37" s="5"/>
      <c r="R37" s="5"/>
      <c r="S37" s="7">
        <f>'Pupilles (calculs)'!AA31</f>
        <v>0</v>
      </c>
      <c r="T37" s="134"/>
      <c r="U37" s="38"/>
      <c r="V37" s="34"/>
      <c r="W37" s="5"/>
      <c r="X37" s="7">
        <f>'Pupilles (calculs)'!AF31</f>
        <v>0</v>
      </c>
      <c r="Y37" s="38"/>
      <c r="Z37" s="44"/>
      <c r="AA37" s="56"/>
      <c r="AB37" s="135"/>
      <c r="AC37" s="60"/>
      <c r="AD37" s="7" t="str">
        <f>'Pupilles (calculs)'!AU31</f>
        <v/>
      </c>
      <c r="AE37" s="7" t="str">
        <f>'Pupilles (calculs)'!AV31</f>
        <v/>
      </c>
      <c r="AF37" s="1">
        <v>23</v>
      </c>
      <c r="AG37" s="1">
        <v>10</v>
      </c>
      <c r="AH37" s="154" t="str">
        <f t="shared" si="0"/>
        <v xml:space="preserve"> </v>
      </c>
      <c r="AI37" s="110"/>
    </row>
    <row r="38" spans="1:35" ht="15" x14ac:dyDescent="0.25">
      <c r="A38" s="8"/>
      <c r="B38" s="31"/>
      <c r="C38" s="4" t="str">
        <f>IF(B38&lt;&gt;0,VLOOKUP(B38,'Liste des licenciés'!$B$2:$G$344,2,FALSE)," ")</f>
        <v xml:space="preserve"> </v>
      </c>
      <c r="D38" s="4" t="str">
        <f>IF(B38&lt;&gt;0,VLOOKUP(B38,'Liste des licenciés'!$B$2:$G$344,3,FALSE)," ")</f>
        <v xml:space="preserve"> </v>
      </c>
      <c r="E38" s="9" t="str">
        <f>IF(B38&lt;&gt;0,VLOOKUP(B38,'Liste des licenciés'!$B$2:$G$344,4,FALSE)," ")</f>
        <v xml:space="preserve"> </v>
      </c>
      <c r="F38" s="161" t="str">
        <f>IF(B38&lt;&gt;0,VLOOKUP(B38,'Liste des licenciés'!$B$2:$G$344,6,FALSE)," ")</f>
        <v xml:space="preserve"> </v>
      </c>
      <c r="G38" s="63"/>
      <c r="H38" s="73"/>
      <c r="I38" s="5"/>
      <c r="J38" s="5"/>
      <c r="K38" s="5"/>
      <c r="L38" s="4" t="b">
        <f>'Pupilles (calculs)'!R32</f>
        <v>0</v>
      </c>
      <c r="M38" s="7">
        <f>'Pupilles (calculs)'!T32</f>
        <v>0</v>
      </c>
      <c r="N38" s="63"/>
      <c r="O38" s="136"/>
      <c r="P38" s="34"/>
      <c r="Q38" s="5"/>
      <c r="R38" s="5"/>
      <c r="S38" s="7">
        <f>'Pupilles (calculs)'!AA32</f>
        <v>0</v>
      </c>
      <c r="T38" s="134"/>
      <c r="U38" s="38"/>
      <c r="V38" s="34"/>
      <c r="W38" s="5"/>
      <c r="X38" s="7">
        <f>'Pupilles (calculs)'!AF32</f>
        <v>0</v>
      </c>
      <c r="Y38" s="38"/>
      <c r="Z38" s="44"/>
      <c r="AA38" s="56"/>
      <c r="AB38" s="135"/>
      <c r="AC38" s="60"/>
      <c r="AD38" s="7" t="str">
        <f>'Pupilles (calculs)'!AU32</f>
        <v/>
      </c>
      <c r="AE38" s="7" t="str">
        <f>'Pupilles (calculs)'!AV32</f>
        <v/>
      </c>
      <c r="AF38" s="1">
        <v>24</v>
      </c>
      <c r="AG38" s="1">
        <v>10</v>
      </c>
      <c r="AH38" s="154" t="str">
        <f t="shared" si="0"/>
        <v xml:space="preserve"> </v>
      </c>
      <c r="AI38" s="110"/>
    </row>
    <row r="39" spans="1:35" ht="15" x14ac:dyDescent="0.25">
      <c r="A39" s="8"/>
      <c r="B39" s="31"/>
      <c r="C39" s="4" t="str">
        <f>IF(B39&lt;&gt;0,VLOOKUP(B39,'Liste des licenciés'!$B$2:$G$344,2,FALSE)," ")</f>
        <v xml:space="preserve"> </v>
      </c>
      <c r="D39" s="4" t="str">
        <f>IF(B39&lt;&gt;0,VLOOKUP(B39,'Liste des licenciés'!$B$2:$G$344,3,FALSE)," ")</f>
        <v xml:space="preserve"> </v>
      </c>
      <c r="E39" s="9" t="str">
        <f>IF(B39&lt;&gt;0,VLOOKUP(B39,'Liste des licenciés'!$B$2:$G$344,4,FALSE)," ")</f>
        <v xml:space="preserve"> </v>
      </c>
      <c r="F39" s="161" t="str">
        <f>IF(B39&lt;&gt;0,VLOOKUP(B39,'Liste des licenciés'!$B$2:$G$344,6,FALSE)," ")</f>
        <v xml:space="preserve"> </v>
      </c>
      <c r="G39" s="63"/>
      <c r="H39" s="73"/>
      <c r="I39" s="5"/>
      <c r="J39" s="5"/>
      <c r="K39" s="5"/>
      <c r="L39" s="4" t="b">
        <f>'Pupilles (calculs)'!R33</f>
        <v>0</v>
      </c>
      <c r="M39" s="7">
        <f>'Pupilles (calculs)'!T33</f>
        <v>0</v>
      </c>
      <c r="N39" s="63"/>
      <c r="O39" s="136"/>
      <c r="P39" s="34"/>
      <c r="Q39" s="5"/>
      <c r="R39" s="5"/>
      <c r="S39" s="7">
        <f>'Pupilles (calculs)'!AA33</f>
        <v>0</v>
      </c>
      <c r="T39" s="134"/>
      <c r="U39" s="38"/>
      <c r="V39" s="34"/>
      <c r="W39" s="5"/>
      <c r="X39" s="7">
        <f>'Pupilles (calculs)'!AF33</f>
        <v>0</v>
      </c>
      <c r="Y39" s="38"/>
      <c r="Z39" s="44"/>
      <c r="AA39" s="56"/>
      <c r="AB39" s="135"/>
      <c r="AC39" s="60"/>
      <c r="AD39" s="7" t="str">
        <f>'Pupilles (calculs)'!AU33</f>
        <v/>
      </c>
      <c r="AE39" s="7" t="str">
        <f>'Pupilles (calculs)'!AV33</f>
        <v/>
      </c>
      <c r="AF39" s="1">
        <v>25</v>
      </c>
      <c r="AG39" s="1">
        <v>10</v>
      </c>
      <c r="AH39" s="154" t="str">
        <f t="shared" si="0"/>
        <v xml:space="preserve"> </v>
      </c>
      <c r="AI39" s="110"/>
    </row>
    <row r="40" spans="1:35" ht="15" x14ac:dyDescent="0.25">
      <c r="A40" s="8"/>
      <c r="B40" s="31"/>
      <c r="C40" s="4" t="str">
        <f>IF(B40&lt;&gt;0,VLOOKUP(B40,'Liste des licenciés'!$B$2:$G$344,2,FALSE)," ")</f>
        <v xml:space="preserve"> </v>
      </c>
      <c r="D40" s="4" t="str">
        <f>IF(B40&lt;&gt;0,VLOOKUP(B40,'Liste des licenciés'!$B$2:$G$344,3,FALSE)," ")</f>
        <v xml:space="preserve"> </v>
      </c>
      <c r="E40" s="9" t="str">
        <f>IF(B40&lt;&gt;0,VLOOKUP(B40,'Liste des licenciés'!$B$2:$G$344,4,FALSE)," ")</f>
        <v xml:space="preserve"> </v>
      </c>
      <c r="F40" s="161" t="str">
        <f>IF(B40&lt;&gt;0,VLOOKUP(B40,'Liste des licenciés'!$B$2:$G$344,6,FALSE)," ")</f>
        <v xml:space="preserve"> </v>
      </c>
      <c r="G40" s="63"/>
      <c r="H40" s="73"/>
      <c r="I40" s="5"/>
      <c r="J40" s="5"/>
      <c r="K40" s="5"/>
      <c r="L40" s="4" t="b">
        <f>'Pupilles (calculs)'!R34</f>
        <v>0</v>
      </c>
      <c r="M40" s="7">
        <f>'Pupilles (calculs)'!T34</f>
        <v>0</v>
      </c>
      <c r="N40" s="63"/>
      <c r="O40" s="136"/>
      <c r="P40" s="34"/>
      <c r="Q40" s="5"/>
      <c r="R40" s="5"/>
      <c r="S40" s="7">
        <f>'Pupilles (calculs)'!AA34</f>
        <v>0</v>
      </c>
      <c r="T40" s="134"/>
      <c r="U40" s="38"/>
      <c r="V40" s="34"/>
      <c r="W40" s="5"/>
      <c r="X40" s="7">
        <f>'Pupilles (calculs)'!AF34</f>
        <v>0</v>
      </c>
      <c r="Y40" s="38"/>
      <c r="Z40" s="44"/>
      <c r="AA40" s="56"/>
      <c r="AB40" s="135"/>
      <c r="AC40" s="60"/>
      <c r="AD40" s="7" t="str">
        <f>'Pupilles (calculs)'!AU34</f>
        <v/>
      </c>
      <c r="AE40" s="7" t="str">
        <f>'Pupilles (calculs)'!AV34</f>
        <v/>
      </c>
      <c r="AF40" s="1">
        <v>26</v>
      </c>
      <c r="AG40" s="1">
        <v>10</v>
      </c>
      <c r="AH40" s="154" t="str">
        <f t="shared" si="0"/>
        <v xml:space="preserve"> </v>
      </c>
      <c r="AI40" s="110"/>
    </row>
    <row r="41" spans="1:35" ht="15" x14ac:dyDescent="0.25">
      <c r="A41" s="8"/>
      <c r="B41" s="31"/>
      <c r="C41" s="4" t="str">
        <f>IF(B41&lt;&gt;0,VLOOKUP(B41,'Liste des licenciés'!$B$2:$G$344,2,FALSE)," ")</f>
        <v xml:space="preserve"> </v>
      </c>
      <c r="D41" s="4" t="str">
        <f>IF(B41&lt;&gt;0,VLOOKUP(B41,'Liste des licenciés'!$B$2:$G$344,3,FALSE)," ")</f>
        <v xml:space="preserve"> </v>
      </c>
      <c r="E41" s="9" t="str">
        <f>IF(B41&lt;&gt;0,VLOOKUP(B41,'Liste des licenciés'!$B$2:$G$344,4,FALSE)," ")</f>
        <v xml:space="preserve"> </v>
      </c>
      <c r="F41" s="161" t="str">
        <f>IF(B41&lt;&gt;0,VLOOKUP(B41,'Liste des licenciés'!$B$2:$G$344,6,FALSE)," ")</f>
        <v xml:space="preserve"> </v>
      </c>
      <c r="G41" s="63"/>
      <c r="H41" s="73"/>
      <c r="I41" s="5"/>
      <c r="J41" s="5"/>
      <c r="K41" s="5"/>
      <c r="L41" s="4" t="b">
        <f>'Pupilles (calculs)'!R35</f>
        <v>0</v>
      </c>
      <c r="M41" s="7">
        <f>'Pupilles (calculs)'!T35</f>
        <v>0</v>
      </c>
      <c r="N41" s="63"/>
      <c r="O41" s="136"/>
      <c r="P41" s="34"/>
      <c r="Q41" s="5"/>
      <c r="R41" s="5"/>
      <c r="S41" s="7">
        <f>'Pupilles (calculs)'!AA35</f>
        <v>0</v>
      </c>
      <c r="T41" s="134"/>
      <c r="U41" s="38"/>
      <c r="V41" s="34"/>
      <c r="W41" s="5"/>
      <c r="X41" s="7">
        <f>'Pupilles (calculs)'!AF35</f>
        <v>0</v>
      </c>
      <c r="Y41" s="38"/>
      <c r="Z41" s="44"/>
      <c r="AA41" s="56"/>
      <c r="AB41" s="135"/>
      <c r="AC41" s="60"/>
      <c r="AD41" s="7" t="str">
        <f>'Pupilles (calculs)'!AU35</f>
        <v/>
      </c>
      <c r="AE41" s="7" t="str">
        <f>'Pupilles (calculs)'!AV35</f>
        <v/>
      </c>
      <c r="AF41" s="1">
        <v>27</v>
      </c>
      <c r="AG41" s="1">
        <v>10</v>
      </c>
      <c r="AH41" s="154" t="str">
        <f t="shared" si="0"/>
        <v xml:space="preserve"> </v>
      </c>
      <c r="AI41" s="110"/>
    </row>
    <row r="42" spans="1:35" ht="15" x14ac:dyDescent="0.25">
      <c r="A42" s="8"/>
      <c r="B42" s="31"/>
      <c r="C42" s="4" t="str">
        <f>IF(B42&lt;&gt;0,VLOOKUP(B42,'Liste des licenciés'!$B$2:$G$344,2,FALSE)," ")</f>
        <v xml:space="preserve"> </v>
      </c>
      <c r="D42" s="4" t="str">
        <f>IF(B42&lt;&gt;0,VLOOKUP(B42,'Liste des licenciés'!$B$2:$G$344,3,FALSE)," ")</f>
        <v xml:space="preserve"> </v>
      </c>
      <c r="E42" s="9" t="str">
        <f>IF(B42&lt;&gt;0,VLOOKUP(B42,'Liste des licenciés'!$B$2:$G$344,4,FALSE)," ")</f>
        <v xml:space="preserve"> </v>
      </c>
      <c r="F42" s="161" t="str">
        <f>IF(B42&lt;&gt;0,VLOOKUP(B42,'Liste des licenciés'!$B$2:$G$344,6,FALSE)," ")</f>
        <v xml:space="preserve"> </v>
      </c>
      <c r="G42" s="63"/>
      <c r="H42" s="73"/>
      <c r="I42" s="5"/>
      <c r="J42" s="5"/>
      <c r="K42" s="5"/>
      <c r="L42" s="4" t="b">
        <f>'Pupilles (calculs)'!R36</f>
        <v>0</v>
      </c>
      <c r="M42" s="7">
        <f>'Pupilles (calculs)'!T36</f>
        <v>0</v>
      </c>
      <c r="N42" s="63"/>
      <c r="O42" s="136"/>
      <c r="P42" s="34"/>
      <c r="Q42" s="5"/>
      <c r="R42" s="5"/>
      <c r="S42" s="7">
        <f>'Pupilles (calculs)'!AA36</f>
        <v>0</v>
      </c>
      <c r="T42" s="134"/>
      <c r="U42" s="38"/>
      <c r="V42" s="34"/>
      <c r="W42" s="5"/>
      <c r="X42" s="7">
        <f>'Pupilles (calculs)'!AF36</f>
        <v>0</v>
      </c>
      <c r="Y42" s="38"/>
      <c r="Z42" s="44"/>
      <c r="AA42" s="56"/>
      <c r="AB42" s="135"/>
      <c r="AC42" s="60"/>
      <c r="AD42" s="7" t="str">
        <f>'Pupilles (calculs)'!AU36</f>
        <v/>
      </c>
      <c r="AE42" s="7" t="str">
        <f>'Pupilles (calculs)'!AV36</f>
        <v/>
      </c>
      <c r="AF42" s="1">
        <v>28</v>
      </c>
      <c r="AG42" s="1">
        <v>10</v>
      </c>
      <c r="AH42" s="154" t="str">
        <f t="shared" si="0"/>
        <v xml:space="preserve"> </v>
      </c>
      <c r="AI42" s="110"/>
    </row>
    <row r="43" spans="1:35" ht="15" x14ac:dyDescent="0.25">
      <c r="A43" s="8"/>
      <c r="B43" s="31"/>
      <c r="C43" s="4" t="str">
        <f>IF(B43&lt;&gt;0,VLOOKUP(B43,'Liste des licenciés'!$B$2:$G$344,2,FALSE)," ")</f>
        <v xml:space="preserve"> </v>
      </c>
      <c r="D43" s="4" t="str">
        <f>IF(B43&lt;&gt;0,VLOOKUP(B43,'Liste des licenciés'!$B$2:$G$344,3,FALSE)," ")</f>
        <v xml:space="preserve"> </v>
      </c>
      <c r="E43" s="9" t="str">
        <f>IF(B43&lt;&gt;0,VLOOKUP(B43,'Liste des licenciés'!$B$2:$G$344,4,FALSE)," ")</f>
        <v xml:space="preserve"> </v>
      </c>
      <c r="F43" s="161" t="str">
        <f>IF(B43&lt;&gt;0,VLOOKUP(B43,'Liste des licenciés'!$B$2:$G$344,6,FALSE)," ")</f>
        <v xml:space="preserve"> </v>
      </c>
      <c r="G43" s="63"/>
      <c r="H43" s="73"/>
      <c r="I43" s="5"/>
      <c r="J43" s="5"/>
      <c r="K43" s="5"/>
      <c r="L43" s="4" t="b">
        <f>'Pupilles (calculs)'!R37</f>
        <v>0</v>
      </c>
      <c r="M43" s="7">
        <f>'Pupilles (calculs)'!T37</f>
        <v>0</v>
      </c>
      <c r="N43" s="63"/>
      <c r="O43" s="136"/>
      <c r="P43" s="34"/>
      <c r="Q43" s="5"/>
      <c r="R43" s="5"/>
      <c r="S43" s="7">
        <f>'Pupilles (calculs)'!AA37</f>
        <v>0</v>
      </c>
      <c r="T43" s="134"/>
      <c r="U43" s="38"/>
      <c r="V43" s="34"/>
      <c r="W43" s="5"/>
      <c r="X43" s="7">
        <f>'Pupilles (calculs)'!AF37</f>
        <v>0</v>
      </c>
      <c r="Y43" s="38"/>
      <c r="Z43" s="44"/>
      <c r="AA43" s="56"/>
      <c r="AB43" s="135"/>
      <c r="AC43" s="60"/>
      <c r="AD43" s="7" t="str">
        <f>'Pupilles (calculs)'!AU37</f>
        <v/>
      </c>
      <c r="AE43" s="7" t="str">
        <f>'Pupilles (calculs)'!AV37</f>
        <v/>
      </c>
      <c r="AF43" s="1">
        <v>29</v>
      </c>
      <c r="AG43" s="1">
        <v>10</v>
      </c>
      <c r="AH43" s="154" t="str">
        <f t="shared" si="0"/>
        <v xml:space="preserve"> </v>
      </c>
      <c r="AI43" s="110"/>
    </row>
    <row r="44" spans="1:35" ht="15.75" thickBot="1" x14ac:dyDescent="0.3">
      <c r="A44" s="15"/>
      <c r="B44" s="32"/>
      <c r="C44" s="16" t="str">
        <f>IF(B44&lt;&gt;0,VLOOKUP(B44,'Liste des licenciés'!$B$2:$G$344,2,FALSE)," ")</f>
        <v xml:space="preserve"> </v>
      </c>
      <c r="D44" s="16" t="str">
        <f>IF(B44&lt;&gt;0,VLOOKUP(B44,'Liste des licenciés'!$B$2:$G$344,3,FALSE)," ")</f>
        <v xml:space="preserve"> </v>
      </c>
      <c r="E44" s="17" t="str">
        <f>IF(B44&lt;&gt;0,VLOOKUP(B44,'Liste des licenciés'!$B$2:$G$344,4,FALSE)," ")</f>
        <v xml:space="preserve"> </v>
      </c>
      <c r="F44" s="162" t="str">
        <f>IF(B44&lt;&gt;0,VLOOKUP(B44,'Liste des licenciés'!$B$2:$G$344,6,FALSE)," ")</f>
        <v xml:space="preserve"> </v>
      </c>
      <c r="G44" s="138"/>
      <c r="H44" s="112"/>
      <c r="I44" s="113"/>
      <c r="J44" s="113"/>
      <c r="K44" s="113"/>
      <c r="L44" s="16" t="b">
        <f>'Pupilles (calculs)'!R38</f>
        <v>0</v>
      </c>
      <c r="M44" s="114">
        <f>'Pupilles (calculs)'!T38</f>
        <v>0</v>
      </c>
      <c r="N44" s="138"/>
      <c r="O44" s="142"/>
      <c r="P44" s="115"/>
      <c r="Q44" s="113"/>
      <c r="R44" s="113"/>
      <c r="S44" s="114">
        <f>'Pupilles (calculs)'!AA38</f>
        <v>0</v>
      </c>
      <c r="T44" s="143"/>
      <c r="U44" s="139"/>
      <c r="V44" s="115"/>
      <c r="W44" s="113"/>
      <c r="X44" s="114">
        <f>'Pupilles (calculs)'!AF38</f>
        <v>0</v>
      </c>
      <c r="Y44" s="139"/>
      <c r="Z44" s="140"/>
      <c r="AA44" s="116"/>
      <c r="AB44" s="141"/>
      <c r="AC44" s="144"/>
      <c r="AD44" s="114" t="str">
        <f>'Pupilles (calculs)'!AU38</f>
        <v/>
      </c>
      <c r="AE44" s="114" t="str">
        <f>'Pupilles (calculs)'!AV38</f>
        <v/>
      </c>
      <c r="AF44" s="157">
        <v>30</v>
      </c>
      <c r="AG44" s="157">
        <v>10</v>
      </c>
      <c r="AH44" s="158" t="str">
        <f t="shared" si="0"/>
        <v xml:space="preserve"> </v>
      </c>
      <c r="AI44" s="159"/>
    </row>
    <row r="45" spans="1:35" ht="15" thickTop="1" x14ac:dyDescent="0.25">
      <c r="G45" s="63"/>
      <c r="H45" s="63"/>
      <c r="I45" s="63"/>
      <c r="J45" s="69"/>
      <c r="K45" s="69"/>
      <c r="L45" s="63"/>
      <c r="M45" s="63"/>
      <c r="N45" s="63"/>
      <c r="O45" s="50"/>
      <c r="P45" s="50"/>
      <c r="Q45" s="53"/>
      <c r="R45" s="53"/>
      <c r="S45" s="50"/>
      <c r="T45" s="53"/>
      <c r="U45" s="38"/>
      <c r="V45" s="38"/>
      <c r="W45" s="38"/>
      <c r="X45" s="38"/>
      <c r="Y45" s="38"/>
      <c r="Z45" s="44"/>
      <c r="AA45" s="44"/>
      <c r="AB45" s="44"/>
      <c r="AC45" s="37"/>
      <c r="AD45" s="37"/>
      <c r="AE45" s="37"/>
      <c r="AH45" s="36"/>
      <c r="AI45" s="36"/>
    </row>
    <row r="46" spans="1:35" x14ac:dyDescent="0.25">
      <c r="H46" s="2"/>
      <c r="I46" s="2"/>
      <c r="P46" s="2"/>
    </row>
    <row r="47" spans="1:35" x14ac:dyDescent="0.25">
      <c r="H47" s="2"/>
      <c r="I47" s="2"/>
      <c r="P47" s="2"/>
    </row>
    <row r="48" spans="1:35" x14ac:dyDescent="0.25">
      <c r="H48" s="2"/>
      <c r="I48" s="2"/>
      <c r="L48" s="2"/>
      <c r="P48" s="2"/>
    </row>
  </sheetData>
  <mergeCells count="24">
    <mergeCell ref="C2:F2"/>
    <mergeCell ref="C4:F4"/>
    <mergeCell ref="D6:F6"/>
    <mergeCell ref="A7:A13"/>
    <mergeCell ref="B7:B13"/>
    <mergeCell ref="C7:C13"/>
    <mergeCell ref="D7:D13"/>
    <mergeCell ref="E7:E13"/>
    <mergeCell ref="F7:F13"/>
    <mergeCell ref="AH8:AH13"/>
    <mergeCell ref="H9:H13"/>
    <mergeCell ref="I9:K12"/>
    <mergeCell ref="L9:L13"/>
    <mergeCell ref="M9:M13"/>
    <mergeCell ref="H8:M8"/>
    <mergeCell ref="P8:S8"/>
    <mergeCell ref="V8:X8"/>
    <mergeCell ref="AD8:AD13"/>
    <mergeCell ref="AE8:AE13"/>
    <mergeCell ref="P9:R12"/>
    <mergeCell ref="S9:S13"/>
    <mergeCell ref="V9:W12"/>
    <mergeCell ref="X9:X13"/>
    <mergeCell ref="AA9:AA13"/>
  </mergeCells>
  <conditionalFormatting sqref="L15:L44">
    <cfRule type="containsText" dxfId="21" priority="4" operator="containsText" text="FAUX">
      <formula>NOT(ISERROR(SEARCH("FAUX",L15)))</formula>
    </cfRule>
  </conditionalFormatting>
  <conditionalFormatting sqref="F15:G23 F25:G44 F24">
    <cfRule type="notContainsText" dxfId="20" priority="3" operator="notContains" text="p">
      <formula>ISERROR(SEARCH("p",F15))</formula>
    </cfRule>
  </conditionalFormatting>
  <conditionalFormatting sqref="X1:X1048576 S1:S1048576 M1:M1048576 AA1:AA1048576">
    <cfRule type="cellIs" dxfId="19" priority="2" operator="equal">
      <formula>0</formula>
    </cfRule>
  </conditionalFormatting>
  <conditionalFormatting sqref="AA15:AA31">
    <cfRule type="cellIs" dxfId="18" priority="1" stopIfTrue="1" operator="equal">
      <formula>0</formula>
    </cfRule>
  </conditionalFormatting>
  <printOptions horizontalCentered="1"/>
  <pageMargins left="0.39370078740157483" right="0" top="0" bottom="0" header="0.31496062992125984" footer="0.31496062992125984"/>
  <pageSetup paperSize="9" scale="70" orientation="landscape" horizontalDpi="30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AY43"/>
  <sheetViews>
    <sheetView topLeftCell="P1" workbookViewId="0">
      <selection activeCell="AE27" sqref="AE27"/>
    </sheetView>
  </sheetViews>
  <sheetFormatPr baseColWidth="10" defaultRowHeight="15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9.140625" style="1" customWidth="1"/>
    <col min="7" max="7" width="1.7109375" style="1" customWidth="1"/>
    <col min="8" max="8" width="10.28515625" style="1" customWidth="1"/>
    <col min="9" max="9" width="11.42578125" style="2" customWidth="1"/>
    <col min="10" max="10" width="10" style="1" customWidth="1"/>
    <col min="11" max="11" width="10" style="2" customWidth="1"/>
    <col min="12" max="12" width="11.28515625" style="2" customWidth="1"/>
    <col min="13" max="14" width="10.85546875" style="2" customWidth="1"/>
    <col min="15" max="15" width="10.85546875" style="1" customWidth="1"/>
    <col min="16" max="17" width="11.42578125" customWidth="1"/>
    <col min="18" max="18" width="17.140625" style="1" customWidth="1"/>
    <col min="19" max="19" width="11.42578125" style="1" customWidth="1"/>
    <col min="20" max="20" width="10.7109375" style="1" customWidth="1"/>
    <col min="21" max="21" width="1.7109375" style="1" customWidth="1"/>
    <col min="22" max="22" width="1.5703125" style="1" customWidth="1"/>
    <col min="23" max="23" width="10" style="1" customWidth="1"/>
    <col min="24" max="24" width="10" style="2" customWidth="1"/>
    <col min="25" max="25" width="11.7109375" style="2" customWidth="1"/>
    <col min="26" max="26" width="11.42578125" style="1" customWidth="1"/>
    <col min="27" max="27" width="13" style="1" customWidth="1"/>
    <col min="28" max="28" width="1.7109375" style="1" customWidth="1"/>
    <col min="29" max="31" width="13" style="1" customWidth="1"/>
    <col min="32" max="32" width="10.7109375" style="1" customWidth="1"/>
    <col min="33" max="34" width="1.7109375" style="1" customWidth="1"/>
    <col min="35" max="35" width="11.85546875" style="1" customWidth="1"/>
    <col min="36" max="36" width="1.5703125" style="1" customWidth="1"/>
    <col min="37" max="37" width="13" style="1" customWidth="1"/>
    <col min="38" max="38" width="11.42578125" customWidth="1"/>
    <col min="39" max="39" width="14.42578125" customWidth="1"/>
    <col min="40" max="40" width="13.140625" customWidth="1"/>
    <col min="41" max="42" width="11.42578125" customWidth="1"/>
    <col min="43" max="43" width="13.140625" customWidth="1"/>
    <col min="44" max="44" width="14.28515625" style="2" customWidth="1"/>
    <col min="45" max="46" width="1.7109375" style="2" customWidth="1"/>
    <col min="47" max="48" width="13.85546875" style="2" customWidth="1"/>
    <col min="49" max="49" width="1.7109375" style="1" customWidth="1"/>
    <col min="50" max="16384" width="11.42578125" style="1"/>
  </cols>
  <sheetData>
    <row r="1" spans="1:51" ht="8.25" customHeight="1" thickBot="1" x14ac:dyDescent="0.3">
      <c r="G1" s="63"/>
      <c r="H1" s="63"/>
      <c r="I1" s="69"/>
      <c r="J1" s="63"/>
      <c r="K1" s="69"/>
      <c r="L1" s="69"/>
      <c r="M1" s="69"/>
      <c r="N1" s="69"/>
      <c r="O1" s="63"/>
      <c r="P1" s="70"/>
      <c r="Q1" s="70"/>
      <c r="R1" s="63"/>
      <c r="S1" s="63"/>
      <c r="T1" s="63"/>
      <c r="U1" s="63"/>
      <c r="V1" s="50"/>
      <c r="W1" s="50"/>
      <c r="X1" s="53"/>
      <c r="Y1" s="53"/>
      <c r="Z1" s="50"/>
      <c r="AA1" s="80" t="s">
        <v>6</v>
      </c>
      <c r="AB1" s="38"/>
      <c r="AC1" s="38"/>
      <c r="AD1" s="38"/>
      <c r="AE1" s="38"/>
      <c r="AF1" s="38"/>
      <c r="AG1" s="38"/>
      <c r="AH1" s="44"/>
      <c r="AI1" s="44"/>
      <c r="AJ1" s="44"/>
      <c r="AK1" s="83"/>
      <c r="AL1" s="83"/>
      <c r="AM1" s="83"/>
      <c r="AN1" s="83"/>
      <c r="AO1" s="83"/>
      <c r="AP1" s="83"/>
      <c r="AQ1" s="83"/>
      <c r="AR1" s="84"/>
      <c r="AS1" s="84"/>
      <c r="AT1" s="37"/>
      <c r="AU1" s="37" t="s">
        <v>6</v>
      </c>
      <c r="AV1" s="37"/>
      <c r="AW1" s="36"/>
    </row>
    <row r="2" spans="1:51" ht="25.5" customHeight="1" thickTop="1" thickBot="1" x14ac:dyDescent="0.3">
      <c r="A2" s="218" t="s">
        <v>17</v>
      </c>
      <c r="B2" s="221" t="s">
        <v>2</v>
      </c>
      <c r="C2" s="224" t="s">
        <v>3</v>
      </c>
      <c r="D2" s="226" t="s">
        <v>4</v>
      </c>
      <c r="E2" s="189" t="s">
        <v>18</v>
      </c>
      <c r="F2" s="216" t="s">
        <v>16</v>
      </c>
      <c r="G2" s="64"/>
      <c r="H2" s="201" t="s">
        <v>5</v>
      </c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3"/>
      <c r="U2" s="71"/>
      <c r="V2" s="50"/>
      <c r="W2" s="213" t="s">
        <v>22</v>
      </c>
      <c r="X2" s="213"/>
      <c r="Y2" s="213"/>
      <c r="Z2" s="213"/>
      <c r="AA2" s="215"/>
      <c r="AB2" s="39"/>
      <c r="AC2" s="211" t="s">
        <v>21</v>
      </c>
      <c r="AD2" s="211"/>
      <c r="AE2" s="214"/>
      <c r="AF2" s="211"/>
      <c r="AG2" s="38"/>
      <c r="AH2" s="44"/>
      <c r="AI2" s="49" t="s">
        <v>19</v>
      </c>
      <c r="AJ2" s="44"/>
      <c r="AK2" s="245"/>
      <c r="AL2" s="245"/>
      <c r="AM2" s="245"/>
      <c r="AN2" s="245"/>
      <c r="AO2" s="245" t="s">
        <v>6</v>
      </c>
      <c r="AP2" s="245"/>
      <c r="AQ2" s="245"/>
      <c r="AR2" s="244"/>
      <c r="AS2" s="85"/>
      <c r="AT2" s="57"/>
      <c r="AU2" s="208" t="s">
        <v>46</v>
      </c>
      <c r="AV2" s="208" t="s">
        <v>20</v>
      </c>
      <c r="AW2" s="36"/>
    </row>
    <row r="3" spans="1:51" ht="9.75" customHeight="1" thickTop="1" x14ac:dyDescent="0.25">
      <c r="A3" s="219"/>
      <c r="B3" s="222"/>
      <c r="C3" s="197"/>
      <c r="D3" s="200"/>
      <c r="E3" s="190"/>
      <c r="F3" s="217"/>
      <c r="G3" s="64"/>
      <c r="H3" s="196" t="s">
        <v>0</v>
      </c>
      <c r="I3" s="227"/>
      <c r="J3" s="207" t="s">
        <v>9</v>
      </c>
      <c r="K3" s="208"/>
      <c r="L3" s="209"/>
      <c r="M3" s="227"/>
      <c r="N3" s="227"/>
      <c r="O3" s="233"/>
      <c r="P3" s="230"/>
      <c r="Q3" s="230"/>
      <c r="R3" s="194" t="s">
        <v>60</v>
      </c>
      <c r="S3" s="233"/>
      <c r="T3" s="204" t="s">
        <v>1</v>
      </c>
      <c r="U3" s="66"/>
      <c r="V3" s="50"/>
      <c r="W3" s="208" t="s">
        <v>9</v>
      </c>
      <c r="X3" s="208"/>
      <c r="Y3" s="209"/>
      <c r="Z3" s="243"/>
      <c r="AA3" s="239" t="s">
        <v>1</v>
      </c>
      <c r="AB3" s="40"/>
      <c r="AC3" s="208" t="s">
        <v>9</v>
      </c>
      <c r="AD3" s="208"/>
      <c r="AE3" s="242"/>
      <c r="AF3" s="236" t="s">
        <v>1</v>
      </c>
      <c r="AG3" s="40"/>
      <c r="AH3" s="45"/>
      <c r="AI3" s="198" t="s">
        <v>1</v>
      </c>
      <c r="AJ3" s="44"/>
      <c r="AK3" s="245"/>
      <c r="AL3" s="245"/>
      <c r="AM3" s="245"/>
      <c r="AN3" s="245"/>
      <c r="AO3" s="245"/>
      <c r="AP3" s="245"/>
      <c r="AQ3" s="245"/>
      <c r="AR3" s="244"/>
      <c r="AS3" s="84"/>
      <c r="AT3" s="37"/>
      <c r="AU3" s="208"/>
      <c r="AV3" s="208"/>
      <c r="AW3" s="36"/>
    </row>
    <row r="4" spans="1:51" ht="9.75" customHeight="1" x14ac:dyDescent="0.25">
      <c r="A4" s="219"/>
      <c r="B4" s="222"/>
      <c r="C4" s="197"/>
      <c r="D4" s="200"/>
      <c r="E4" s="190"/>
      <c r="F4" s="217"/>
      <c r="G4" s="64"/>
      <c r="H4" s="197"/>
      <c r="I4" s="228"/>
      <c r="J4" s="207"/>
      <c r="K4" s="208"/>
      <c r="L4" s="209"/>
      <c r="M4" s="228"/>
      <c r="N4" s="228"/>
      <c r="O4" s="234"/>
      <c r="P4" s="231"/>
      <c r="Q4" s="231"/>
      <c r="R4" s="200"/>
      <c r="S4" s="234"/>
      <c r="T4" s="204"/>
      <c r="U4" s="66"/>
      <c r="V4" s="50"/>
      <c r="W4" s="208"/>
      <c r="X4" s="208"/>
      <c r="Y4" s="209"/>
      <c r="Z4" s="234"/>
      <c r="AA4" s="240"/>
      <c r="AB4" s="40"/>
      <c r="AC4" s="208"/>
      <c r="AD4" s="208"/>
      <c r="AE4" s="234"/>
      <c r="AF4" s="237"/>
      <c r="AG4" s="40"/>
      <c r="AH4" s="45"/>
      <c r="AI4" s="199"/>
      <c r="AJ4" s="44"/>
      <c r="AK4" s="245"/>
      <c r="AL4" s="245"/>
      <c r="AM4" s="245"/>
      <c r="AN4" s="245"/>
      <c r="AO4" s="245"/>
      <c r="AP4" s="245"/>
      <c r="AQ4" s="245"/>
      <c r="AR4" s="244"/>
      <c r="AS4" s="84"/>
      <c r="AT4" s="37"/>
      <c r="AU4" s="208"/>
      <c r="AV4" s="208"/>
      <c r="AW4" s="36"/>
    </row>
    <row r="5" spans="1:51" ht="9.75" customHeight="1" x14ac:dyDescent="0.25">
      <c r="A5" s="219"/>
      <c r="B5" s="222"/>
      <c r="C5" s="197"/>
      <c r="D5" s="200"/>
      <c r="E5" s="190"/>
      <c r="F5" s="217"/>
      <c r="G5" s="64"/>
      <c r="H5" s="197"/>
      <c r="I5" s="228"/>
      <c r="J5" s="207"/>
      <c r="K5" s="208"/>
      <c r="L5" s="209"/>
      <c r="M5" s="228"/>
      <c r="N5" s="228"/>
      <c r="O5" s="234"/>
      <c r="P5" s="231"/>
      <c r="Q5" s="231"/>
      <c r="R5" s="200"/>
      <c r="S5" s="234"/>
      <c r="T5" s="204"/>
      <c r="U5" s="66"/>
      <c r="V5" s="50"/>
      <c r="W5" s="208"/>
      <c r="X5" s="208"/>
      <c r="Y5" s="209"/>
      <c r="Z5" s="234"/>
      <c r="AA5" s="240"/>
      <c r="AB5" s="40"/>
      <c r="AC5" s="208"/>
      <c r="AD5" s="208"/>
      <c r="AE5" s="234"/>
      <c r="AF5" s="237"/>
      <c r="AG5" s="40"/>
      <c r="AH5" s="45"/>
      <c r="AI5" s="199"/>
      <c r="AJ5" s="44"/>
      <c r="AK5" s="245"/>
      <c r="AL5" s="245"/>
      <c r="AM5" s="245"/>
      <c r="AN5" s="245"/>
      <c r="AO5" s="245"/>
      <c r="AP5" s="245"/>
      <c r="AQ5" s="245"/>
      <c r="AR5" s="244"/>
      <c r="AS5" s="86"/>
      <c r="AT5" s="36"/>
      <c r="AU5" s="208"/>
      <c r="AV5" s="208"/>
      <c r="AW5" s="36"/>
    </row>
    <row r="6" spans="1:51" ht="9.75" customHeight="1" x14ac:dyDescent="0.25">
      <c r="A6" s="219"/>
      <c r="B6" s="222"/>
      <c r="C6" s="197"/>
      <c r="D6" s="200"/>
      <c r="E6" s="190"/>
      <c r="F6" s="217"/>
      <c r="G6" s="64"/>
      <c r="H6" s="197"/>
      <c r="I6" s="228"/>
      <c r="J6" s="207"/>
      <c r="K6" s="208"/>
      <c r="L6" s="209"/>
      <c r="M6" s="228"/>
      <c r="N6" s="228"/>
      <c r="O6" s="234"/>
      <c r="P6" s="231"/>
      <c r="Q6" s="231"/>
      <c r="R6" s="200"/>
      <c r="S6" s="234"/>
      <c r="T6" s="204"/>
      <c r="U6" s="66"/>
      <c r="V6" s="50"/>
      <c r="W6" s="208"/>
      <c r="X6" s="208"/>
      <c r="Y6" s="209"/>
      <c r="Z6" s="234"/>
      <c r="AA6" s="240"/>
      <c r="AB6" s="40"/>
      <c r="AC6" s="208"/>
      <c r="AD6" s="208"/>
      <c r="AE6" s="234"/>
      <c r="AF6" s="237"/>
      <c r="AG6" s="40"/>
      <c r="AH6" s="45"/>
      <c r="AI6" s="199"/>
      <c r="AJ6" s="44"/>
      <c r="AK6" s="245"/>
      <c r="AL6" s="245"/>
      <c r="AM6" s="245"/>
      <c r="AN6" s="245"/>
      <c r="AO6" s="245"/>
      <c r="AP6" s="245"/>
      <c r="AQ6" s="245"/>
      <c r="AR6" s="244"/>
      <c r="AS6" s="87"/>
      <c r="AT6" s="58"/>
      <c r="AU6" s="208"/>
      <c r="AV6" s="208"/>
      <c r="AW6" s="36"/>
    </row>
    <row r="7" spans="1:51" ht="24" customHeight="1" x14ac:dyDescent="0.25">
      <c r="A7" s="220"/>
      <c r="B7" s="223"/>
      <c r="C7" s="225"/>
      <c r="D7" s="206"/>
      <c r="E7" s="190"/>
      <c r="F7" s="217"/>
      <c r="G7" s="65"/>
      <c r="H7" s="197"/>
      <c r="I7" s="229"/>
      <c r="J7" s="13" t="s">
        <v>7</v>
      </c>
      <c r="K7" s="13" t="s">
        <v>8</v>
      </c>
      <c r="L7" s="13" t="s">
        <v>59</v>
      </c>
      <c r="M7" s="229"/>
      <c r="N7" s="229"/>
      <c r="O7" s="235"/>
      <c r="P7" s="232"/>
      <c r="Q7" s="232"/>
      <c r="R7" s="200"/>
      <c r="S7" s="235"/>
      <c r="T7" s="205"/>
      <c r="U7" s="72"/>
      <c r="V7" s="50"/>
      <c r="W7" s="33" t="s">
        <v>7</v>
      </c>
      <c r="X7" s="13" t="s">
        <v>8</v>
      </c>
      <c r="Y7" s="13" t="s">
        <v>59</v>
      </c>
      <c r="Z7" s="235"/>
      <c r="AA7" s="241"/>
      <c r="AB7" s="41"/>
      <c r="AC7" s="33" t="s">
        <v>8</v>
      </c>
      <c r="AD7" s="13" t="s">
        <v>59</v>
      </c>
      <c r="AE7" s="235"/>
      <c r="AF7" s="238"/>
      <c r="AG7" s="40"/>
      <c r="AH7" s="45"/>
      <c r="AI7" s="199"/>
      <c r="AJ7" s="44"/>
      <c r="AK7" s="245"/>
      <c r="AL7" s="245"/>
      <c r="AM7" s="245"/>
      <c r="AN7" s="245"/>
      <c r="AO7" s="245"/>
      <c r="AP7" s="245"/>
      <c r="AQ7" s="245"/>
      <c r="AR7" s="244"/>
      <c r="AS7" s="84"/>
      <c r="AT7" s="37"/>
      <c r="AU7" s="208"/>
      <c r="AV7" s="208"/>
      <c r="AW7" s="36"/>
      <c r="AY7" s="1" t="s">
        <v>6</v>
      </c>
    </row>
    <row r="8" spans="1:51" s="3" customFormat="1" ht="47.25" customHeight="1" x14ac:dyDescent="0.25">
      <c r="A8" s="91"/>
      <c r="B8" s="94">
        <f>Pupilles!B14</f>
        <v>14</v>
      </c>
      <c r="C8" s="95"/>
      <c r="D8" s="95"/>
      <c r="E8" s="93"/>
      <c r="F8" s="92"/>
      <c r="G8" s="66"/>
      <c r="I8" s="11" t="s">
        <v>10</v>
      </c>
      <c r="J8" s="14">
        <f>Pupilles!I14</f>
        <v>0</v>
      </c>
      <c r="K8" s="11"/>
      <c r="L8" s="11"/>
      <c r="M8" s="11" t="s">
        <v>11</v>
      </c>
      <c r="N8" s="11" t="s">
        <v>13</v>
      </c>
      <c r="O8" s="11" t="s">
        <v>12</v>
      </c>
      <c r="P8" s="11" t="s">
        <v>14</v>
      </c>
      <c r="Q8" s="11" t="s">
        <v>62</v>
      </c>
      <c r="S8" s="12" t="s">
        <v>64</v>
      </c>
      <c r="T8" s="77" t="s">
        <v>6</v>
      </c>
      <c r="U8" s="66"/>
      <c r="V8" s="51"/>
      <c r="W8" s="14">
        <f>Pupilles!P14</f>
        <v>14</v>
      </c>
      <c r="X8" s="11"/>
      <c r="Y8" s="77"/>
      <c r="Z8" s="12" t="s">
        <v>64</v>
      </c>
      <c r="AA8" s="81"/>
      <c r="AB8" s="40"/>
      <c r="AC8" s="14">
        <f>Pupilles!V14</f>
        <v>0</v>
      </c>
      <c r="AD8" s="11"/>
      <c r="AE8" s="12" t="s">
        <v>63</v>
      </c>
      <c r="AF8" s="77"/>
      <c r="AG8" s="40"/>
      <c r="AH8" s="45"/>
      <c r="AI8" s="78">
        <f>Pupilles!AA14</f>
        <v>14</v>
      </c>
      <c r="AJ8" s="45"/>
      <c r="AK8" s="146" t="s">
        <v>43</v>
      </c>
      <c r="AL8" s="147" t="s">
        <v>23</v>
      </c>
      <c r="AM8" s="146" t="s">
        <v>44</v>
      </c>
      <c r="AN8" s="147" t="s">
        <v>24</v>
      </c>
      <c r="AO8" s="18" t="s">
        <v>21</v>
      </c>
      <c r="AP8" s="18" t="s">
        <v>19</v>
      </c>
      <c r="AQ8" s="146" t="s">
        <v>45</v>
      </c>
      <c r="AR8" s="147" t="s">
        <v>25</v>
      </c>
      <c r="AS8" s="88"/>
      <c r="AT8" s="59"/>
      <c r="AU8" s="18"/>
      <c r="AV8" s="18"/>
      <c r="AW8" s="61"/>
    </row>
    <row r="9" spans="1:51" x14ac:dyDescent="0.25">
      <c r="A9" s="8">
        <f>Pupilles!A15</f>
        <v>20</v>
      </c>
      <c r="B9" s="31">
        <f>Pupilles!B15</f>
        <v>55607629</v>
      </c>
      <c r="C9" s="30" t="str">
        <f>Pupilles!C15</f>
        <v>BRICHLER</v>
      </c>
      <c r="D9" s="4" t="str">
        <f>Pupilles!D15</f>
        <v>Antoine</v>
      </c>
      <c r="E9" s="9" t="str">
        <f>Pupilles!E15</f>
        <v>CC San Martinois</v>
      </c>
      <c r="F9" s="35" t="str">
        <f>Pupilles!F15</f>
        <v>(3)-Pup</v>
      </c>
      <c r="G9" s="67"/>
      <c r="H9" s="73">
        <f>Pupilles!H15</f>
        <v>0</v>
      </c>
      <c r="I9" s="10">
        <f t="shared" ref="I9:I38" si="0">5*H9</f>
        <v>0</v>
      </c>
      <c r="J9" s="34">
        <f>Pupilles!I15</f>
        <v>0</v>
      </c>
      <c r="K9" s="34">
        <f>Pupilles!J15</f>
        <v>0</v>
      </c>
      <c r="L9" s="34">
        <f>Pupilles!K15</f>
        <v>0</v>
      </c>
      <c r="M9" s="10">
        <f>K9+I9</f>
        <v>0</v>
      </c>
      <c r="N9" s="6" t="str">
        <f>LEFT((M9/60),1)</f>
        <v>0</v>
      </c>
      <c r="O9" s="6">
        <f>M9-(N9*60)</f>
        <v>0</v>
      </c>
      <c r="P9" s="6">
        <f>J9+N9</f>
        <v>0</v>
      </c>
      <c r="Q9" s="10">
        <f t="shared" ref="Q9:Q38" si="1">L9+0</f>
        <v>0</v>
      </c>
      <c r="R9" s="4" t="b">
        <f>IF(J9&lt;&gt;0,CONCATENATE(IF(P9&gt;9,P9,CONCATENATE(0,P9)),":",IF(O9&gt;9,O9,CONCATENATE(0,O9)),":",IF(Q9&gt;9,Q9,CONCATENATE(0,Q9))," "))</f>
        <v>0</v>
      </c>
      <c r="S9" s="6" t="str">
        <f>IF(J9&lt;&gt;0,(P9*60)+(O9)+(L9/100)," ")</f>
        <v xml:space="preserve"> </v>
      </c>
      <c r="T9" s="7">
        <f>IF(ISERROR(RANK(S9,$S$9:$S$38,1)),0,RANK(S9,$S$9:$S$38,1))</f>
        <v>0</v>
      </c>
      <c r="U9" s="67"/>
      <c r="V9" s="52"/>
      <c r="W9" s="34" t="str">
        <f>Pupilles!P15</f>
        <v>2</v>
      </c>
      <c r="X9" s="34" t="str">
        <f>Pupilles!Q15</f>
        <v>20</v>
      </c>
      <c r="Y9" s="34" t="str">
        <f>Pupilles!R15</f>
        <v>15</v>
      </c>
      <c r="Z9" s="6">
        <f>IF((W9*60)+(X9)+(Y9/100)&gt;0,(W9*60)+(X9)+(Y9/100),"")</f>
        <v>140.15</v>
      </c>
      <c r="AA9" s="82">
        <f t="shared" ref="AA9:AA38" si="2">IF(ISERROR(RANK(Z9,$Z$9:$Z$38,1)),0,RANK(Z9,$Z$9:$Z$38,1))</f>
        <v>7</v>
      </c>
      <c r="AB9" s="42"/>
      <c r="AC9" s="34">
        <f>Pupilles!V15</f>
        <v>0</v>
      </c>
      <c r="AD9" s="34">
        <f>Pupilles!W15</f>
        <v>0</v>
      </c>
      <c r="AE9" s="6" t="str">
        <f>IF(AC9&lt;&gt;0,(AC9+(AD9/100))," ")</f>
        <v xml:space="preserve"> </v>
      </c>
      <c r="AF9" s="7">
        <f>IF(ISERROR(RANK(AE9,$AE$9:$AE$38,1)),0,RANK(AE9,$AE$9:$AE$38,1))</f>
        <v>0</v>
      </c>
      <c r="AG9" s="42"/>
      <c r="AH9" s="46"/>
      <c r="AI9" s="163">
        <f>Pupilles!AA15</f>
        <v>9</v>
      </c>
      <c r="AJ9" s="48"/>
      <c r="AK9" s="148">
        <f>IF($J$8&gt;0,T9,1)</f>
        <v>1</v>
      </c>
      <c r="AL9" s="149">
        <f>IF($J$8&gt;0,T9*1.001,1)</f>
        <v>1</v>
      </c>
      <c r="AM9" s="148">
        <f>IF($W$8&gt;0,AA9,1)</f>
        <v>7</v>
      </c>
      <c r="AN9" s="149">
        <f>IF($W$8&gt;0,AA9*1.001,1)</f>
        <v>7.0069999999999997</v>
      </c>
      <c r="AO9" s="19">
        <f>IF($AC$8&gt;0,AF9,1)</f>
        <v>1</v>
      </c>
      <c r="AP9" s="19">
        <f>IF($AI$8&gt;0,AI9,1)</f>
        <v>9</v>
      </c>
      <c r="AQ9" s="152">
        <f>IF((AK9*AM9*AO9*AP9)=0," ",(AK9+AM9+AO9+AP9))</f>
        <v>18</v>
      </c>
      <c r="AR9" s="149">
        <f>IF((AL9*AN9*AO9*AP9)=0," ",(AL9+AN9+AO9+AP9))</f>
        <v>18.006999999999998</v>
      </c>
      <c r="AS9" s="89"/>
      <c r="AT9" s="60"/>
      <c r="AU9" s="7">
        <f>IF(ISERROR(RANK(AQ9,AQ$9:$AQ$38,1)),"",RANK(AQ9,$AQ$9:$AQ$38,1))</f>
        <v>8</v>
      </c>
      <c r="AV9" s="7">
        <f>IF(ISERROR(RANK(AR9,$AR$9:AR$38,1)),"",RANK(AR9,$AR$9:$AR$38,1))</f>
        <v>8</v>
      </c>
      <c r="AW9" s="62"/>
    </row>
    <row r="10" spans="1:51" x14ac:dyDescent="0.25">
      <c r="A10" s="8">
        <f>Pupilles!A16</f>
        <v>21</v>
      </c>
      <c r="B10" s="31">
        <f>Pupilles!B16</f>
        <v>55601759</v>
      </c>
      <c r="C10" s="30" t="str">
        <f>Pupilles!C16</f>
        <v>COUDRAT</v>
      </c>
      <c r="D10" s="4" t="str">
        <f>Pupilles!D16</f>
        <v>Vadim</v>
      </c>
      <c r="E10" s="9" t="str">
        <f>Pupilles!E16</f>
        <v>AC Verdunoise</v>
      </c>
      <c r="F10" s="35" t="str">
        <f>Pupilles!F16</f>
        <v>(3)-Pup</v>
      </c>
      <c r="G10" s="67"/>
      <c r="H10" s="73">
        <f>Pupilles!H16</f>
        <v>0</v>
      </c>
      <c r="I10" s="10">
        <f t="shared" si="0"/>
        <v>0</v>
      </c>
      <c r="J10" s="34">
        <f>Pupilles!I16</f>
        <v>0</v>
      </c>
      <c r="K10" s="34">
        <f>Pupilles!J16</f>
        <v>0</v>
      </c>
      <c r="L10" s="34">
        <f>Pupilles!K16</f>
        <v>0</v>
      </c>
      <c r="M10" s="10">
        <f>K10+I10</f>
        <v>0</v>
      </c>
      <c r="N10" s="6" t="str">
        <f>LEFT((M10/60),1)</f>
        <v>0</v>
      </c>
      <c r="O10" s="6">
        <f>M10-(N10*60)</f>
        <v>0</v>
      </c>
      <c r="P10" s="6">
        <f>J10+N10</f>
        <v>0</v>
      </c>
      <c r="Q10" s="10">
        <f t="shared" si="1"/>
        <v>0</v>
      </c>
      <c r="R10" s="4" t="b">
        <f t="shared" ref="R10:R38" si="3">IF(J10&lt;&gt;0,CONCATENATE(IF(P10&gt;9,P10,CONCATENATE(0,P10)),":",IF(O10&gt;9,O10,CONCATENATE(0,O10)),":",IF(Q10&gt;9,Q10,CONCATENATE(0,Q10))," "))</f>
        <v>0</v>
      </c>
      <c r="S10" s="6" t="str">
        <f t="shared" ref="S10:S38" si="4">IF(J10&lt;&gt;0,(P10*60)+(O10)+(L10/100)," ")</f>
        <v xml:space="preserve"> </v>
      </c>
      <c r="T10" s="7">
        <f t="shared" ref="T10:T38" si="5">IF(ISERROR(RANK(S10,$S$9:$S$38,1)),0,RANK(S10,$S$9:$S$38,1))</f>
        <v>0</v>
      </c>
      <c r="U10" s="67"/>
      <c r="V10" s="52"/>
      <c r="W10" s="34" t="str">
        <f>Pupilles!P16</f>
        <v>2</v>
      </c>
      <c r="X10" s="34" t="str">
        <f>Pupilles!Q16</f>
        <v>28</v>
      </c>
      <c r="Y10" s="34" t="str">
        <f>Pupilles!R16</f>
        <v>59</v>
      </c>
      <c r="Z10" s="6">
        <f t="shared" ref="Z10:Z38" si="6">IF((W10*60)+(X10)+(Y10/100)&gt;0,(W10*60)+(X10)+(Y10/100),"")</f>
        <v>148.59</v>
      </c>
      <c r="AA10" s="82">
        <f t="shared" si="2"/>
        <v>9</v>
      </c>
      <c r="AB10" s="42"/>
      <c r="AC10" s="34">
        <f>Pupilles!V16</f>
        <v>0</v>
      </c>
      <c r="AD10" s="34">
        <f>Pupilles!W16</f>
        <v>0</v>
      </c>
      <c r="AE10" s="6" t="str">
        <f t="shared" ref="AE10:AE38" si="7">IF(AC10&lt;&gt;0,(AC10+(AD10/100))," ")</f>
        <v xml:space="preserve"> </v>
      </c>
      <c r="AF10" s="7">
        <f t="shared" ref="AF10:AF11" si="8">IF(ISERROR(RANK(AE10,$AE$9:$AE$38,1)),0,RANK(AE10,$AE$9:$AE$38,1))</f>
        <v>0</v>
      </c>
      <c r="AG10" s="42"/>
      <c r="AH10" s="46"/>
      <c r="AI10" s="163">
        <f>Pupilles!AA16</f>
        <v>6</v>
      </c>
      <c r="AJ10" s="48"/>
      <c r="AK10" s="148">
        <f t="shared" ref="AK10:AK38" si="9">IF($J$8&gt;0,T10,1)</f>
        <v>1</v>
      </c>
      <c r="AL10" s="149">
        <f t="shared" ref="AL10:AL38" si="10">IF($J$8&gt;0,T10*1.001,1)</f>
        <v>1</v>
      </c>
      <c r="AM10" s="148">
        <f t="shared" ref="AM10:AM38" si="11">IF($W$8&gt;0,AA10,1)</f>
        <v>9</v>
      </c>
      <c r="AN10" s="149">
        <f t="shared" ref="AN10:AN38" si="12">IF($W$8&gt;0,AA10*1.001,1)</f>
        <v>9.0089999999999986</v>
      </c>
      <c r="AO10" s="19">
        <f t="shared" ref="AO10:AO38" si="13">IF($AC$8&gt;0,AF10,1)</f>
        <v>1</v>
      </c>
      <c r="AP10" s="19">
        <f t="shared" ref="AP10:AP38" si="14">IF($AI$8&gt;0,AI10,1)</f>
        <v>6</v>
      </c>
      <c r="AQ10" s="152">
        <f t="shared" ref="AQ10:AQ38" si="15">IF((AK10*AM10*AO10*AP10)=0," ",(AK10+AM10+AO10+AP10))</f>
        <v>17</v>
      </c>
      <c r="AR10" s="149">
        <f t="shared" ref="AR10:AR38" si="16">IF((AL10*AN10*AO10*AP10)=0," ",(AL10+AN10+AO10+AP10))</f>
        <v>17.009</v>
      </c>
      <c r="AS10" s="89"/>
      <c r="AT10" s="60"/>
      <c r="AU10" s="7">
        <f>IF(ISERROR(RANK(AQ10,AQ$9:$AQ$38,1)),"",RANK(AQ10,$AQ$9:$AQ$38,1))</f>
        <v>6</v>
      </c>
      <c r="AV10" s="7">
        <f>IF(ISERROR(RANK(AR10,$AR$9:AR$38,1)),"",RANK(AR10,$AR$9:$AR$38,1))</f>
        <v>7</v>
      </c>
      <c r="AW10" s="62"/>
    </row>
    <row r="11" spans="1:51" x14ac:dyDescent="0.25">
      <c r="A11" s="8">
        <f>Pupilles!A17</f>
        <v>22</v>
      </c>
      <c r="B11" s="31">
        <f>Pupilles!B17</f>
        <v>55657423</v>
      </c>
      <c r="C11" s="30" t="str">
        <f>Pupilles!C17</f>
        <v>MANIÈRE</v>
      </c>
      <c r="D11" s="4" t="str">
        <f>Pupilles!D17</f>
        <v>Gabriel</v>
      </c>
      <c r="E11" s="9" t="str">
        <f>Pupilles!E17</f>
        <v>AC Verdunoise</v>
      </c>
      <c r="F11" s="35" t="str">
        <f>Pupilles!F17</f>
        <v>(3)-Pup</v>
      </c>
      <c r="G11" s="67"/>
      <c r="H11" s="73">
        <f>Pupilles!H17</f>
        <v>0</v>
      </c>
      <c r="I11" s="10">
        <f t="shared" si="0"/>
        <v>0</v>
      </c>
      <c r="J11" s="34">
        <f>Pupilles!I17</f>
        <v>0</v>
      </c>
      <c r="K11" s="34">
        <f>Pupilles!J17</f>
        <v>0</v>
      </c>
      <c r="L11" s="34">
        <f>Pupilles!K17</f>
        <v>0</v>
      </c>
      <c r="M11" s="10">
        <f t="shared" ref="M11:M38" si="17">K11+I11</f>
        <v>0</v>
      </c>
      <c r="N11" s="6" t="str">
        <f t="shared" ref="N11:N38" si="18">LEFT((M11/60),1)</f>
        <v>0</v>
      </c>
      <c r="O11" s="6">
        <f t="shared" ref="O11:O38" si="19">M11-(N11*60)</f>
        <v>0</v>
      </c>
      <c r="P11" s="6">
        <f t="shared" ref="P11:P38" si="20">J11+N11</f>
        <v>0</v>
      </c>
      <c r="Q11" s="10">
        <f t="shared" si="1"/>
        <v>0</v>
      </c>
      <c r="R11" s="4" t="b">
        <f t="shared" si="3"/>
        <v>0</v>
      </c>
      <c r="S11" s="6" t="str">
        <f t="shared" si="4"/>
        <v xml:space="preserve"> </v>
      </c>
      <c r="T11" s="7">
        <f t="shared" si="5"/>
        <v>0</v>
      </c>
      <c r="U11" s="67"/>
      <c r="V11" s="52"/>
      <c r="W11" s="34" t="str">
        <f>Pupilles!P17</f>
        <v>2</v>
      </c>
      <c r="X11" s="34" t="str">
        <f>Pupilles!Q17</f>
        <v>34</v>
      </c>
      <c r="Y11" s="34" t="str">
        <f>Pupilles!R17</f>
        <v>79</v>
      </c>
      <c r="Z11" s="6">
        <f t="shared" si="6"/>
        <v>154.79</v>
      </c>
      <c r="AA11" s="82">
        <f t="shared" si="2"/>
        <v>11</v>
      </c>
      <c r="AB11" s="42"/>
      <c r="AC11" s="34">
        <f>Pupilles!V17</f>
        <v>0</v>
      </c>
      <c r="AD11" s="34">
        <f>Pupilles!W17</f>
        <v>0</v>
      </c>
      <c r="AE11" s="6" t="str">
        <f t="shared" si="7"/>
        <v xml:space="preserve"> </v>
      </c>
      <c r="AF11" s="7">
        <f t="shared" si="8"/>
        <v>0</v>
      </c>
      <c r="AG11" s="42"/>
      <c r="AH11" s="46"/>
      <c r="AI11" s="163">
        <f>Pupilles!AA17</f>
        <v>14</v>
      </c>
      <c r="AJ11" s="48"/>
      <c r="AK11" s="148">
        <f t="shared" si="9"/>
        <v>1</v>
      </c>
      <c r="AL11" s="149">
        <f t="shared" si="10"/>
        <v>1</v>
      </c>
      <c r="AM11" s="148">
        <f t="shared" si="11"/>
        <v>11</v>
      </c>
      <c r="AN11" s="149">
        <f t="shared" si="12"/>
        <v>11.010999999999999</v>
      </c>
      <c r="AO11" s="19">
        <f t="shared" si="13"/>
        <v>1</v>
      </c>
      <c r="AP11" s="19">
        <f t="shared" si="14"/>
        <v>14</v>
      </c>
      <c r="AQ11" s="152">
        <f t="shared" si="15"/>
        <v>27</v>
      </c>
      <c r="AR11" s="149">
        <f t="shared" si="16"/>
        <v>27.010999999999999</v>
      </c>
      <c r="AS11" s="89"/>
      <c r="AT11" s="60"/>
      <c r="AU11" s="7">
        <f>IF(ISERROR(RANK(AQ11,AQ$9:$AQ$38,1)),"",RANK(AQ11,$AQ$9:$AQ$38,1))</f>
        <v>12</v>
      </c>
      <c r="AV11" s="7">
        <f>IF(ISERROR(RANK(AR11,$AR$9:AR$38,1)),"",RANK(AR11,$AR$9:$AR$38,1))</f>
        <v>12</v>
      </c>
      <c r="AW11" s="62"/>
    </row>
    <row r="12" spans="1:51" x14ac:dyDescent="0.25">
      <c r="A12" s="8">
        <f>Pupilles!A18</f>
        <v>23</v>
      </c>
      <c r="B12" s="31">
        <f>Pupilles!B18</f>
        <v>55713814</v>
      </c>
      <c r="C12" s="30" t="str">
        <f>Pupilles!C18</f>
        <v>GENETIER</v>
      </c>
      <c r="D12" s="4" t="str">
        <f>Pupilles!D18</f>
        <v>Clara</v>
      </c>
      <c r="E12" s="9" t="str">
        <f>Pupilles!E18</f>
        <v>VC Charollais</v>
      </c>
      <c r="F12" s="35" t="str">
        <f>Pupilles!F18</f>
        <v>(3)-Pup</v>
      </c>
      <c r="G12" s="67"/>
      <c r="H12" s="73">
        <f>Pupilles!H18</f>
        <v>0</v>
      </c>
      <c r="I12" s="10">
        <f t="shared" si="0"/>
        <v>0</v>
      </c>
      <c r="J12" s="34">
        <f>Pupilles!I18</f>
        <v>0</v>
      </c>
      <c r="K12" s="34">
        <f>Pupilles!J18</f>
        <v>0</v>
      </c>
      <c r="L12" s="34">
        <f>Pupilles!K18</f>
        <v>0</v>
      </c>
      <c r="M12" s="10">
        <f t="shared" si="17"/>
        <v>0</v>
      </c>
      <c r="N12" s="6" t="str">
        <f t="shared" si="18"/>
        <v>0</v>
      </c>
      <c r="O12" s="6">
        <f t="shared" si="19"/>
        <v>0</v>
      </c>
      <c r="P12" s="6">
        <f t="shared" si="20"/>
        <v>0</v>
      </c>
      <c r="Q12" s="10">
        <f t="shared" si="1"/>
        <v>0</v>
      </c>
      <c r="R12" s="4" t="b">
        <f t="shared" si="3"/>
        <v>0</v>
      </c>
      <c r="S12" s="6" t="str">
        <f t="shared" si="4"/>
        <v xml:space="preserve"> </v>
      </c>
      <c r="T12" s="7">
        <f t="shared" si="5"/>
        <v>0</v>
      </c>
      <c r="U12" s="67"/>
      <c r="V12" s="52"/>
      <c r="W12" s="34" t="str">
        <f>Pupilles!P18</f>
        <v>2</v>
      </c>
      <c r="X12" s="34" t="str">
        <f>Pupilles!Q18</f>
        <v>17</v>
      </c>
      <c r="Y12" s="34" t="str">
        <f>Pupilles!R18</f>
        <v>87</v>
      </c>
      <c r="Z12" s="6">
        <f t="shared" si="6"/>
        <v>137.87</v>
      </c>
      <c r="AA12" s="82">
        <f t="shared" si="2"/>
        <v>5</v>
      </c>
      <c r="AB12" s="42"/>
      <c r="AC12" s="34">
        <f>Pupilles!V18</f>
        <v>0</v>
      </c>
      <c r="AD12" s="34">
        <f>Pupilles!W18</f>
        <v>0</v>
      </c>
      <c r="AE12" s="6" t="str">
        <f t="shared" si="7"/>
        <v xml:space="preserve"> </v>
      </c>
      <c r="AF12" s="7">
        <f>IF(ISERROR(RANK(AE12,$AE$9:$AE$38,1)),0,RANK(AE12,$AE$9:$AE$38,1))</f>
        <v>0</v>
      </c>
      <c r="AG12" s="42"/>
      <c r="AH12" s="46"/>
      <c r="AI12" s="163">
        <f>Pupilles!AA18</f>
        <v>10</v>
      </c>
      <c r="AJ12" s="48"/>
      <c r="AK12" s="148">
        <f t="shared" si="9"/>
        <v>1</v>
      </c>
      <c r="AL12" s="149">
        <f t="shared" si="10"/>
        <v>1</v>
      </c>
      <c r="AM12" s="148">
        <f t="shared" si="11"/>
        <v>5</v>
      </c>
      <c r="AN12" s="149">
        <f t="shared" si="12"/>
        <v>5.004999999999999</v>
      </c>
      <c r="AO12" s="19">
        <f t="shared" si="13"/>
        <v>1</v>
      </c>
      <c r="AP12" s="19">
        <f t="shared" si="14"/>
        <v>10</v>
      </c>
      <c r="AQ12" s="152">
        <f t="shared" si="15"/>
        <v>17</v>
      </c>
      <c r="AR12" s="149">
        <f t="shared" si="16"/>
        <v>17.004999999999999</v>
      </c>
      <c r="AS12" s="89"/>
      <c r="AT12" s="60"/>
      <c r="AU12" s="7">
        <f>IF(ISERROR(RANK(AQ12,AQ$9:$AQ$38,1)),"",RANK(AQ12,$AQ$9:$AQ$38,1))</f>
        <v>6</v>
      </c>
      <c r="AV12" s="7">
        <f>IF(ISERROR(RANK(AR12,$AR$9:AR$38,1)),"",RANK(AR12,$AR$9:$AR$38,1))</f>
        <v>6</v>
      </c>
      <c r="AW12" s="62"/>
    </row>
    <row r="13" spans="1:51" x14ac:dyDescent="0.25">
      <c r="A13" s="8">
        <f>Pupilles!A19</f>
        <v>24</v>
      </c>
      <c r="B13" s="31">
        <f>Pupilles!B19</f>
        <v>55760177</v>
      </c>
      <c r="C13" s="30" t="str">
        <f>Pupilles!C19</f>
        <v>MORNAT</v>
      </c>
      <c r="D13" s="4" t="str">
        <f>Pupilles!D19</f>
        <v>Maxence</v>
      </c>
      <c r="E13" s="9" t="str">
        <f>Pupilles!E19</f>
        <v>VS Joncynois</v>
      </c>
      <c r="F13" s="35" t="str">
        <f>Pupilles!F19</f>
        <v>(3)-Pup</v>
      </c>
      <c r="G13" s="67"/>
      <c r="H13" s="73">
        <f>Pupilles!H19</f>
        <v>0</v>
      </c>
      <c r="I13" s="10">
        <f t="shared" si="0"/>
        <v>0</v>
      </c>
      <c r="J13" s="34">
        <f>Pupilles!I19</f>
        <v>0</v>
      </c>
      <c r="K13" s="34">
        <f>Pupilles!J19</f>
        <v>0</v>
      </c>
      <c r="L13" s="34">
        <f>Pupilles!K19</f>
        <v>0</v>
      </c>
      <c r="M13" s="10">
        <f t="shared" si="17"/>
        <v>0</v>
      </c>
      <c r="N13" s="6" t="str">
        <f t="shared" si="18"/>
        <v>0</v>
      </c>
      <c r="O13" s="6">
        <f t="shared" si="19"/>
        <v>0</v>
      </c>
      <c r="P13" s="6">
        <f t="shared" si="20"/>
        <v>0</v>
      </c>
      <c r="Q13" s="10">
        <f t="shared" si="1"/>
        <v>0</v>
      </c>
      <c r="R13" s="4" t="b">
        <f t="shared" si="3"/>
        <v>0</v>
      </c>
      <c r="S13" s="6" t="str">
        <f t="shared" si="4"/>
        <v xml:space="preserve"> </v>
      </c>
      <c r="T13" s="7">
        <f t="shared" si="5"/>
        <v>0</v>
      </c>
      <c r="U13" s="67"/>
      <c r="V13" s="52"/>
      <c r="W13" s="34" t="str">
        <f>Pupilles!P19</f>
        <v>2</v>
      </c>
      <c r="X13" s="34" t="str">
        <f>Pupilles!Q19</f>
        <v>52</v>
      </c>
      <c r="Y13" s="34" t="str">
        <f>Pupilles!R19</f>
        <v>59</v>
      </c>
      <c r="Z13" s="6">
        <f t="shared" si="6"/>
        <v>172.59</v>
      </c>
      <c r="AA13" s="82">
        <f t="shared" si="2"/>
        <v>14</v>
      </c>
      <c r="AB13" s="42"/>
      <c r="AC13" s="34">
        <f>Pupilles!V19</f>
        <v>0</v>
      </c>
      <c r="AD13" s="34">
        <f>Pupilles!W19</f>
        <v>0</v>
      </c>
      <c r="AE13" s="6" t="str">
        <f t="shared" si="7"/>
        <v xml:space="preserve"> </v>
      </c>
      <c r="AF13" s="7">
        <f>IF(ISERROR(RANK(AE13,$AE$9:$AE$38,1)),0,RANK(AE13,$AE$9:$AE$38,1))</f>
        <v>0</v>
      </c>
      <c r="AG13" s="42"/>
      <c r="AH13" s="46"/>
      <c r="AI13" s="163">
        <f>Pupilles!AA19</f>
        <v>11</v>
      </c>
      <c r="AJ13" s="48"/>
      <c r="AK13" s="148">
        <f t="shared" si="9"/>
        <v>1</v>
      </c>
      <c r="AL13" s="149">
        <f t="shared" si="10"/>
        <v>1</v>
      </c>
      <c r="AM13" s="148">
        <f t="shared" si="11"/>
        <v>14</v>
      </c>
      <c r="AN13" s="149">
        <f t="shared" si="12"/>
        <v>14.013999999999999</v>
      </c>
      <c r="AO13" s="19">
        <f t="shared" si="13"/>
        <v>1</v>
      </c>
      <c r="AP13" s="19">
        <f t="shared" si="14"/>
        <v>11</v>
      </c>
      <c r="AQ13" s="152">
        <f t="shared" si="15"/>
        <v>27</v>
      </c>
      <c r="AR13" s="149">
        <f t="shared" si="16"/>
        <v>27.013999999999999</v>
      </c>
      <c r="AS13" s="89"/>
      <c r="AT13" s="60"/>
      <c r="AU13" s="7">
        <f>IF(ISERROR(RANK(AQ13,AQ$9:$AQ$38,1)),"",RANK(AQ13,$AQ$9:$AQ$38,1))</f>
        <v>12</v>
      </c>
      <c r="AV13" s="7">
        <f>IF(ISERROR(RANK(AR13,$AR$9:AR$38,1)),"",RANK(AR13,$AR$9:$AR$38,1))</f>
        <v>14</v>
      </c>
      <c r="AW13" s="62"/>
    </row>
    <row r="14" spans="1:51" x14ac:dyDescent="0.25">
      <c r="A14" s="8">
        <f>Pupilles!A20</f>
        <v>25</v>
      </c>
      <c r="B14" s="31">
        <f>Pupilles!B20</f>
        <v>55758115</v>
      </c>
      <c r="C14" s="30" t="str">
        <f>Pupilles!C20</f>
        <v>DEVAUX-FLEURY</v>
      </c>
      <c r="D14" s="4" t="str">
        <f>Pupilles!D20</f>
        <v>Léane</v>
      </c>
      <c r="E14" s="9" t="str">
        <f>Pupilles!E20</f>
        <v>VS Joncynois</v>
      </c>
      <c r="F14" s="35" t="str">
        <f>Pupilles!F20</f>
        <v>(3)-Pup</v>
      </c>
      <c r="G14" s="67"/>
      <c r="H14" s="73">
        <f>Pupilles!H20</f>
        <v>0</v>
      </c>
      <c r="I14" s="10">
        <f t="shared" si="0"/>
        <v>0</v>
      </c>
      <c r="J14" s="34">
        <f>Pupilles!I20</f>
        <v>0</v>
      </c>
      <c r="K14" s="34">
        <f>Pupilles!J20</f>
        <v>0</v>
      </c>
      <c r="L14" s="34">
        <f>Pupilles!K20</f>
        <v>0</v>
      </c>
      <c r="M14" s="10">
        <f t="shared" si="17"/>
        <v>0</v>
      </c>
      <c r="N14" s="6" t="str">
        <f t="shared" si="18"/>
        <v>0</v>
      </c>
      <c r="O14" s="6">
        <f t="shared" si="19"/>
        <v>0</v>
      </c>
      <c r="P14" s="6">
        <f t="shared" si="20"/>
        <v>0</v>
      </c>
      <c r="Q14" s="10">
        <f t="shared" si="1"/>
        <v>0</v>
      </c>
      <c r="R14" s="4" t="b">
        <f t="shared" si="3"/>
        <v>0</v>
      </c>
      <c r="S14" s="6" t="str">
        <f t="shared" si="4"/>
        <v xml:space="preserve"> </v>
      </c>
      <c r="T14" s="7">
        <f t="shared" si="5"/>
        <v>0</v>
      </c>
      <c r="U14" s="67"/>
      <c r="V14" s="52"/>
      <c r="W14" s="34" t="str">
        <f>Pupilles!P20</f>
        <v>1</v>
      </c>
      <c r="X14" s="34" t="str">
        <f>Pupilles!Q20</f>
        <v>56</v>
      </c>
      <c r="Y14" s="34" t="str">
        <f>Pupilles!R20</f>
        <v>68</v>
      </c>
      <c r="Z14" s="6">
        <f t="shared" si="6"/>
        <v>116.68</v>
      </c>
      <c r="AA14" s="82">
        <f t="shared" si="2"/>
        <v>1</v>
      </c>
      <c r="AB14" s="42"/>
      <c r="AC14" s="34">
        <f>Pupilles!V20</f>
        <v>0</v>
      </c>
      <c r="AD14" s="34">
        <f>Pupilles!W20</f>
        <v>0</v>
      </c>
      <c r="AE14" s="6" t="str">
        <f t="shared" si="7"/>
        <v xml:space="preserve"> </v>
      </c>
      <c r="AF14" s="7">
        <f t="shared" ref="AF14:AF38" si="21">IF(ISERROR(RANK(AE14,$AE$9:$AE$38,1)),0,RANK(AE14,$AE$9:$AE$38,1))</f>
        <v>0</v>
      </c>
      <c r="AG14" s="42"/>
      <c r="AH14" s="46"/>
      <c r="AI14" s="163">
        <f>Pupilles!AA20</f>
        <v>1</v>
      </c>
      <c r="AJ14" s="48"/>
      <c r="AK14" s="148">
        <f t="shared" si="9"/>
        <v>1</v>
      </c>
      <c r="AL14" s="149">
        <f t="shared" si="10"/>
        <v>1</v>
      </c>
      <c r="AM14" s="148">
        <f t="shared" si="11"/>
        <v>1</v>
      </c>
      <c r="AN14" s="149">
        <f t="shared" si="12"/>
        <v>1.0009999999999999</v>
      </c>
      <c r="AO14" s="19">
        <f t="shared" si="13"/>
        <v>1</v>
      </c>
      <c r="AP14" s="19">
        <f t="shared" si="14"/>
        <v>1</v>
      </c>
      <c r="AQ14" s="152">
        <f t="shared" si="15"/>
        <v>4</v>
      </c>
      <c r="AR14" s="149">
        <f t="shared" si="16"/>
        <v>4.0009999999999994</v>
      </c>
      <c r="AS14" s="89"/>
      <c r="AT14" s="60"/>
      <c r="AU14" s="7">
        <f>IF(ISERROR(RANK(AQ14,AQ$9:$AQ$38,1)),"",RANK(AQ14,$AQ$9:$AQ$38,1))</f>
        <v>1</v>
      </c>
      <c r="AV14" s="7">
        <f>IF(ISERROR(RANK(AR14,$AR$9:AR$38,1)),"",RANK(AR14,$AR$9:$AR$38,1))</f>
        <v>1</v>
      </c>
      <c r="AW14" s="62"/>
    </row>
    <row r="15" spans="1:51" x14ac:dyDescent="0.25">
      <c r="A15" s="8">
        <f>Pupilles!A21</f>
        <v>26</v>
      </c>
      <c r="B15" s="31">
        <f>Pupilles!B21</f>
        <v>55714099</v>
      </c>
      <c r="C15" s="30" t="str">
        <f>Pupilles!C21</f>
        <v>DEVEYER</v>
      </c>
      <c r="D15" s="4" t="str">
        <f>Pupilles!D21</f>
        <v>Sully</v>
      </c>
      <c r="E15" s="9" t="str">
        <f>Pupilles!E21</f>
        <v>VS Joncynois</v>
      </c>
      <c r="F15" s="35" t="str">
        <f>Pupilles!F21</f>
        <v>(3)-Pup</v>
      </c>
      <c r="G15" s="67"/>
      <c r="H15" s="73">
        <f>Pupilles!H21</f>
        <v>0</v>
      </c>
      <c r="I15" s="10">
        <f t="shared" si="0"/>
        <v>0</v>
      </c>
      <c r="J15" s="34">
        <f>Pupilles!I21</f>
        <v>0</v>
      </c>
      <c r="K15" s="34">
        <f>Pupilles!J21</f>
        <v>0</v>
      </c>
      <c r="L15" s="34">
        <f>Pupilles!K21</f>
        <v>0</v>
      </c>
      <c r="M15" s="10">
        <f t="shared" si="17"/>
        <v>0</v>
      </c>
      <c r="N15" s="6" t="str">
        <f t="shared" si="18"/>
        <v>0</v>
      </c>
      <c r="O15" s="6">
        <f t="shared" si="19"/>
        <v>0</v>
      </c>
      <c r="P15" s="6">
        <f t="shared" si="20"/>
        <v>0</v>
      </c>
      <c r="Q15" s="10">
        <f t="shared" si="1"/>
        <v>0</v>
      </c>
      <c r="R15" s="4" t="b">
        <f t="shared" si="3"/>
        <v>0</v>
      </c>
      <c r="S15" s="6" t="str">
        <f t="shared" si="4"/>
        <v xml:space="preserve"> </v>
      </c>
      <c r="T15" s="7">
        <f t="shared" si="5"/>
        <v>0</v>
      </c>
      <c r="U15" s="67"/>
      <c r="V15" s="52"/>
      <c r="W15" s="34" t="str">
        <f>Pupilles!P21</f>
        <v>2</v>
      </c>
      <c r="X15" s="34" t="str">
        <f>Pupilles!Q21</f>
        <v>11</v>
      </c>
      <c r="Y15" s="34" t="str">
        <f>Pupilles!R21</f>
        <v>50</v>
      </c>
      <c r="Z15" s="6">
        <f t="shared" si="6"/>
        <v>131.5</v>
      </c>
      <c r="AA15" s="82">
        <f t="shared" si="2"/>
        <v>3</v>
      </c>
      <c r="AB15" s="42"/>
      <c r="AC15" s="34">
        <f>Pupilles!V21</f>
        <v>0</v>
      </c>
      <c r="AD15" s="34">
        <f>Pupilles!W21</f>
        <v>0</v>
      </c>
      <c r="AE15" s="6" t="str">
        <f t="shared" si="7"/>
        <v xml:space="preserve"> </v>
      </c>
      <c r="AF15" s="7">
        <f t="shared" si="21"/>
        <v>0</v>
      </c>
      <c r="AG15" s="42"/>
      <c r="AH15" s="46"/>
      <c r="AI15" s="163">
        <f>Pupilles!AA21</f>
        <v>2</v>
      </c>
      <c r="AJ15" s="48"/>
      <c r="AK15" s="148">
        <f t="shared" si="9"/>
        <v>1</v>
      </c>
      <c r="AL15" s="149">
        <f t="shared" si="10"/>
        <v>1</v>
      </c>
      <c r="AM15" s="148">
        <f t="shared" si="11"/>
        <v>3</v>
      </c>
      <c r="AN15" s="149">
        <f t="shared" si="12"/>
        <v>3.0029999999999997</v>
      </c>
      <c r="AO15" s="19">
        <f t="shared" si="13"/>
        <v>1</v>
      </c>
      <c r="AP15" s="19">
        <f t="shared" si="14"/>
        <v>2</v>
      </c>
      <c r="AQ15" s="152">
        <f t="shared" si="15"/>
        <v>7</v>
      </c>
      <c r="AR15" s="149">
        <f t="shared" si="16"/>
        <v>7.0030000000000001</v>
      </c>
      <c r="AS15" s="89"/>
      <c r="AT15" s="60"/>
      <c r="AU15" s="7">
        <f>IF(ISERROR(RANK(AQ15,AQ$9:$AQ$38,1)),"",RANK(AQ15,$AQ$9:$AQ$38,1))</f>
        <v>2</v>
      </c>
      <c r="AV15" s="7">
        <f>IF(ISERROR(RANK(AR15,$AR$9:AR$38,1)),"",RANK(AR15,$AR$9:$AR$38,1))</f>
        <v>3</v>
      </c>
      <c r="AW15" s="62"/>
    </row>
    <row r="16" spans="1:51" x14ac:dyDescent="0.25">
      <c r="A16" s="8">
        <f>Pupilles!A22</f>
        <v>27</v>
      </c>
      <c r="B16" s="31">
        <f>Pupilles!B22</f>
        <v>55710415</v>
      </c>
      <c r="C16" s="30" t="str">
        <f>Pupilles!C22</f>
        <v>DRILLIEN</v>
      </c>
      <c r="D16" s="4" t="str">
        <f>Pupilles!D22</f>
        <v>Lazarine</v>
      </c>
      <c r="E16" s="9" t="str">
        <f>Pupilles!E22</f>
        <v>VS Joncynois</v>
      </c>
      <c r="F16" s="35" t="str">
        <f>Pupilles!F22</f>
        <v>(3)-Pup</v>
      </c>
      <c r="G16" s="67"/>
      <c r="H16" s="73">
        <f>Pupilles!H22</f>
        <v>0</v>
      </c>
      <c r="I16" s="10">
        <f t="shared" si="0"/>
        <v>0</v>
      </c>
      <c r="J16" s="34">
        <f>Pupilles!I22</f>
        <v>0</v>
      </c>
      <c r="K16" s="34">
        <f>Pupilles!J22</f>
        <v>0</v>
      </c>
      <c r="L16" s="34">
        <f>Pupilles!K22</f>
        <v>0</v>
      </c>
      <c r="M16" s="10">
        <f t="shared" si="17"/>
        <v>0</v>
      </c>
      <c r="N16" s="6" t="str">
        <f t="shared" si="18"/>
        <v>0</v>
      </c>
      <c r="O16" s="6">
        <f t="shared" si="19"/>
        <v>0</v>
      </c>
      <c r="P16" s="6">
        <f t="shared" si="20"/>
        <v>0</v>
      </c>
      <c r="Q16" s="10">
        <f t="shared" si="1"/>
        <v>0</v>
      </c>
      <c r="R16" s="4" t="b">
        <f t="shared" si="3"/>
        <v>0</v>
      </c>
      <c r="S16" s="6" t="str">
        <f t="shared" si="4"/>
        <v xml:space="preserve"> </v>
      </c>
      <c r="T16" s="7">
        <f t="shared" si="5"/>
        <v>0</v>
      </c>
      <c r="U16" s="67"/>
      <c r="V16" s="52"/>
      <c r="W16" s="34" t="str">
        <f>Pupilles!P22</f>
        <v>2</v>
      </c>
      <c r="X16" s="34" t="str">
        <f>Pupilles!Q22</f>
        <v>29</v>
      </c>
      <c r="Y16" s="34" t="str">
        <f>Pupilles!R22</f>
        <v>59</v>
      </c>
      <c r="Z16" s="6">
        <f t="shared" si="6"/>
        <v>149.59</v>
      </c>
      <c r="AA16" s="82">
        <f t="shared" si="2"/>
        <v>10</v>
      </c>
      <c r="AB16" s="42"/>
      <c r="AC16" s="34">
        <f>Pupilles!V22</f>
        <v>0</v>
      </c>
      <c r="AD16" s="34">
        <f>Pupilles!W22</f>
        <v>0</v>
      </c>
      <c r="AE16" s="6" t="str">
        <f t="shared" si="7"/>
        <v xml:space="preserve"> </v>
      </c>
      <c r="AF16" s="7">
        <f t="shared" si="21"/>
        <v>0</v>
      </c>
      <c r="AG16" s="42"/>
      <c r="AH16" s="46"/>
      <c r="AI16" s="163">
        <f>Pupilles!AA22</f>
        <v>8</v>
      </c>
      <c r="AJ16" s="48"/>
      <c r="AK16" s="148">
        <f t="shared" si="9"/>
        <v>1</v>
      </c>
      <c r="AL16" s="149">
        <f t="shared" si="10"/>
        <v>1</v>
      </c>
      <c r="AM16" s="148">
        <f t="shared" si="11"/>
        <v>10</v>
      </c>
      <c r="AN16" s="149">
        <f t="shared" si="12"/>
        <v>10.009999999999998</v>
      </c>
      <c r="AO16" s="19">
        <f t="shared" si="13"/>
        <v>1</v>
      </c>
      <c r="AP16" s="19">
        <f t="shared" si="14"/>
        <v>8</v>
      </c>
      <c r="AQ16" s="152">
        <f t="shared" si="15"/>
        <v>20</v>
      </c>
      <c r="AR16" s="149">
        <f t="shared" si="16"/>
        <v>20.009999999999998</v>
      </c>
      <c r="AS16" s="89"/>
      <c r="AT16" s="60"/>
      <c r="AU16" s="7">
        <f>IF(ISERROR(RANK(AQ16,AQ$9:$AQ$38,1)),"",RANK(AQ16,$AQ$9:$AQ$38,1))</f>
        <v>9</v>
      </c>
      <c r="AV16" s="7">
        <f>IF(ISERROR(RANK(AR16,$AR$9:AR$38,1)),"",RANK(AR16,$AR$9:$AR$38,1))</f>
        <v>9</v>
      </c>
      <c r="AW16" s="62"/>
    </row>
    <row r="17" spans="1:49" x14ac:dyDescent="0.25">
      <c r="A17" s="8">
        <f>Pupilles!A23</f>
        <v>28</v>
      </c>
      <c r="B17" s="31">
        <f>Pupilles!B23</f>
        <v>55753172</v>
      </c>
      <c r="C17" s="30" t="str">
        <f>Pupilles!C23</f>
        <v>BEAUGEY</v>
      </c>
      <c r="D17" s="4" t="str">
        <f>Pupilles!D23</f>
        <v>Axel</v>
      </c>
      <c r="E17" s="9" t="str">
        <f>Pupilles!E23</f>
        <v>AC Verdunoise</v>
      </c>
      <c r="F17" s="35" t="str">
        <f>Pupilles!F23</f>
        <v>(3)-Pup</v>
      </c>
      <c r="G17" s="67"/>
      <c r="H17" s="73">
        <f>Pupilles!H23</f>
        <v>0</v>
      </c>
      <c r="I17" s="10">
        <f t="shared" si="0"/>
        <v>0</v>
      </c>
      <c r="J17" s="34">
        <f>Pupilles!I23</f>
        <v>0</v>
      </c>
      <c r="K17" s="34">
        <f>Pupilles!J23</f>
        <v>0</v>
      </c>
      <c r="L17" s="34">
        <f>Pupilles!K23</f>
        <v>0</v>
      </c>
      <c r="M17" s="10">
        <f t="shared" si="17"/>
        <v>0</v>
      </c>
      <c r="N17" s="6" t="str">
        <f t="shared" si="18"/>
        <v>0</v>
      </c>
      <c r="O17" s="6">
        <f t="shared" si="19"/>
        <v>0</v>
      </c>
      <c r="P17" s="6">
        <f t="shared" si="20"/>
        <v>0</v>
      </c>
      <c r="Q17" s="10">
        <f t="shared" si="1"/>
        <v>0</v>
      </c>
      <c r="R17" s="4" t="b">
        <f t="shared" si="3"/>
        <v>0</v>
      </c>
      <c r="S17" s="6" t="str">
        <f t="shared" si="4"/>
        <v xml:space="preserve"> </v>
      </c>
      <c r="T17" s="7">
        <f t="shared" si="5"/>
        <v>0</v>
      </c>
      <c r="U17" s="67"/>
      <c r="V17" s="52"/>
      <c r="W17" s="34" t="str">
        <f>Pupilles!P23</f>
        <v>2</v>
      </c>
      <c r="X17" s="34" t="str">
        <f>Pupilles!Q23</f>
        <v>08</v>
      </c>
      <c r="Y17" s="34" t="str">
        <f>Pupilles!R23</f>
        <v>85</v>
      </c>
      <c r="Z17" s="6">
        <f t="shared" si="6"/>
        <v>128.85</v>
      </c>
      <c r="AA17" s="82">
        <f t="shared" si="2"/>
        <v>2</v>
      </c>
      <c r="AB17" s="42"/>
      <c r="AC17" s="34">
        <f>Pupilles!V23</f>
        <v>0</v>
      </c>
      <c r="AD17" s="34">
        <f>Pupilles!W23</f>
        <v>0</v>
      </c>
      <c r="AE17" s="6" t="str">
        <f t="shared" si="7"/>
        <v xml:space="preserve"> </v>
      </c>
      <c r="AF17" s="7">
        <f t="shared" si="21"/>
        <v>0</v>
      </c>
      <c r="AG17" s="42"/>
      <c r="AH17" s="46"/>
      <c r="AI17" s="163">
        <f>Pupilles!AA23</f>
        <v>3</v>
      </c>
      <c r="AJ17" s="48"/>
      <c r="AK17" s="148">
        <f t="shared" si="9"/>
        <v>1</v>
      </c>
      <c r="AL17" s="149">
        <f t="shared" si="10"/>
        <v>1</v>
      </c>
      <c r="AM17" s="148">
        <f t="shared" si="11"/>
        <v>2</v>
      </c>
      <c r="AN17" s="149">
        <f t="shared" si="12"/>
        <v>2.0019999999999998</v>
      </c>
      <c r="AO17" s="19">
        <f t="shared" si="13"/>
        <v>1</v>
      </c>
      <c r="AP17" s="19">
        <f t="shared" si="14"/>
        <v>3</v>
      </c>
      <c r="AQ17" s="152">
        <f t="shared" si="15"/>
        <v>7</v>
      </c>
      <c r="AR17" s="149">
        <f t="shared" si="16"/>
        <v>7.0019999999999998</v>
      </c>
      <c r="AS17" s="89"/>
      <c r="AT17" s="60"/>
      <c r="AU17" s="7">
        <f>IF(ISERROR(RANK(AQ17,AQ$9:$AQ$38,1)),"",RANK(AQ17,$AQ$9:$AQ$38,1))</f>
        <v>2</v>
      </c>
      <c r="AV17" s="7">
        <f>IF(ISERROR(RANK(AR17,$AR$9:AR$38,1)),"",RANK(AR17,$AR$9:$AR$38,1))</f>
        <v>2</v>
      </c>
      <c r="AW17" s="62"/>
    </row>
    <row r="18" spans="1:49" x14ac:dyDescent="0.25">
      <c r="A18" s="8">
        <f>Pupilles!A24</f>
        <v>29</v>
      </c>
      <c r="B18" s="31">
        <f>Pupilles!B24</f>
        <v>55604518</v>
      </c>
      <c r="C18" s="30" t="str">
        <f>Pupilles!C24</f>
        <v>BRUZZONI</v>
      </c>
      <c r="D18" s="4" t="str">
        <f>Pupilles!D24</f>
        <v>Ezzio</v>
      </c>
      <c r="E18" s="9" t="str">
        <f>Pupilles!E24</f>
        <v>Ecuisses VSP</v>
      </c>
      <c r="F18" s="35" t="str">
        <f>Pupilles!F24</f>
        <v>(3)-Pup</v>
      </c>
      <c r="G18" s="67"/>
      <c r="H18" s="73">
        <f>Pupilles!H24</f>
        <v>0</v>
      </c>
      <c r="I18" s="10">
        <f t="shared" si="0"/>
        <v>0</v>
      </c>
      <c r="J18" s="34">
        <f>Pupilles!I24</f>
        <v>0</v>
      </c>
      <c r="K18" s="34">
        <f>Pupilles!J24</f>
        <v>0</v>
      </c>
      <c r="L18" s="34">
        <f>Pupilles!K24</f>
        <v>0</v>
      </c>
      <c r="M18" s="10">
        <f t="shared" si="17"/>
        <v>0</v>
      </c>
      <c r="N18" s="6" t="str">
        <f t="shared" si="18"/>
        <v>0</v>
      </c>
      <c r="O18" s="6">
        <f t="shared" si="19"/>
        <v>0</v>
      </c>
      <c r="P18" s="6">
        <f t="shared" si="20"/>
        <v>0</v>
      </c>
      <c r="Q18" s="10">
        <f t="shared" si="1"/>
        <v>0</v>
      </c>
      <c r="R18" s="4" t="b">
        <f t="shared" si="3"/>
        <v>0</v>
      </c>
      <c r="S18" s="6" t="str">
        <f t="shared" si="4"/>
        <v xml:space="preserve"> </v>
      </c>
      <c r="T18" s="7">
        <f t="shared" si="5"/>
        <v>0</v>
      </c>
      <c r="U18" s="67"/>
      <c r="V18" s="52"/>
      <c r="W18" s="34" t="str">
        <f>Pupilles!P24</f>
        <v>2</v>
      </c>
      <c r="X18" s="34" t="str">
        <f>Pupilles!Q24</f>
        <v>17</v>
      </c>
      <c r="Y18" s="34" t="str">
        <f>Pupilles!R24</f>
        <v>31</v>
      </c>
      <c r="Z18" s="6">
        <f t="shared" si="6"/>
        <v>137.31</v>
      </c>
      <c r="AA18" s="82">
        <f t="shared" si="2"/>
        <v>4</v>
      </c>
      <c r="AB18" s="42"/>
      <c r="AC18" s="34">
        <f>Pupilles!V24</f>
        <v>0</v>
      </c>
      <c r="AD18" s="34">
        <f>Pupilles!W24</f>
        <v>0</v>
      </c>
      <c r="AE18" s="6" t="str">
        <f t="shared" si="7"/>
        <v xml:space="preserve"> </v>
      </c>
      <c r="AF18" s="7">
        <f t="shared" si="21"/>
        <v>0</v>
      </c>
      <c r="AG18" s="42"/>
      <c r="AH18" s="46"/>
      <c r="AI18" s="163">
        <f>Pupilles!AA24</f>
        <v>4</v>
      </c>
      <c r="AJ18" s="48"/>
      <c r="AK18" s="148">
        <f t="shared" si="9"/>
        <v>1</v>
      </c>
      <c r="AL18" s="149">
        <f t="shared" si="10"/>
        <v>1</v>
      </c>
      <c r="AM18" s="148">
        <f t="shared" si="11"/>
        <v>4</v>
      </c>
      <c r="AN18" s="149">
        <f t="shared" si="12"/>
        <v>4.0039999999999996</v>
      </c>
      <c r="AO18" s="19">
        <f t="shared" si="13"/>
        <v>1</v>
      </c>
      <c r="AP18" s="19">
        <f t="shared" si="14"/>
        <v>4</v>
      </c>
      <c r="AQ18" s="152">
        <f t="shared" si="15"/>
        <v>10</v>
      </c>
      <c r="AR18" s="149">
        <f t="shared" si="16"/>
        <v>10.004</v>
      </c>
      <c r="AS18" s="89"/>
      <c r="AT18" s="60"/>
      <c r="AU18" s="7">
        <f>IF(ISERROR(RANK(AQ18,AQ$9:$AQ$38,1)),"",RANK(AQ18,$AQ$9:$AQ$38,1))</f>
        <v>4</v>
      </c>
      <c r="AV18" s="7">
        <f>IF(ISERROR(RANK(AR18,$AR$9:AR$38,1)),"",RANK(AR18,$AR$9:$AR$38,1))</f>
        <v>4</v>
      </c>
      <c r="AW18" s="62"/>
    </row>
    <row r="19" spans="1:49" x14ac:dyDescent="0.25">
      <c r="A19" s="8">
        <f>Pupilles!A25</f>
        <v>30</v>
      </c>
      <c r="B19" s="31">
        <f>Pupilles!B25</f>
        <v>55714097</v>
      </c>
      <c r="C19" s="30" t="str">
        <f>Pupilles!C25</f>
        <v>FAMY</v>
      </c>
      <c r="D19" s="4" t="str">
        <f>Pupilles!D25</f>
        <v>Louane</v>
      </c>
      <c r="E19" s="9" t="str">
        <f>Pupilles!E25</f>
        <v>Team Mercurey</v>
      </c>
      <c r="F19" s="35" t="str">
        <f>Pupilles!F25</f>
        <v>(3)-Pup</v>
      </c>
      <c r="G19" s="67"/>
      <c r="H19" s="73">
        <f>Pupilles!H25</f>
        <v>0</v>
      </c>
      <c r="I19" s="10">
        <f t="shared" si="0"/>
        <v>0</v>
      </c>
      <c r="J19" s="34">
        <f>Pupilles!I25</f>
        <v>0</v>
      </c>
      <c r="K19" s="34">
        <f>Pupilles!J25</f>
        <v>0</v>
      </c>
      <c r="L19" s="34">
        <f>Pupilles!K25</f>
        <v>0</v>
      </c>
      <c r="M19" s="10">
        <f t="shared" si="17"/>
        <v>0</v>
      </c>
      <c r="N19" s="6" t="str">
        <f t="shared" si="18"/>
        <v>0</v>
      </c>
      <c r="O19" s="6">
        <f t="shared" si="19"/>
        <v>0</v>
      </c>
      <c r="P19" s="6">
        <f t="shared" si="20"/>
        <v>0</v>
      </c>
      <c r="Q19" s="10">
        <f t="shared" si="1"/>
        <v>0</v>
      </c>
      <c r="R19" s="4" t="b">
        <f t="shared" si="3"/>
        <v>0</v>
      </c>
      <c r="S19" s="6" t="str">
        <f t="shared" si="4"/>
        <v xml:space="preserve"> </v>
      </c>
      <c r="T19" s="7">
        <f t="shared" si="5"/>
        <v>0</v>
      </c>
      <c r="U19" s="67"/>
      <c r="V19" s="52"/>
      <c r="W19" s="34" t="str">
        <f>Pupilles!P25</f>
        <v>2</v>
      </c>
      <c r="X19" s="34" t="str">
        <f>Pupilles!Q25</f>
        <v>19</v>
      </c>
      <c r="Y19" s="34" t="str">
        <f>Pupilles!R25</f>
        <v>60</v>
      </c>
      <c r="Z19" s="6">
        <f t="shared" si="6"/>
        <v>139.6</v>
      </c>
      <c r="AA19" s="82">
        <f t="shared" si="2"/>
        <v>6</v>
      </c>
      <c r="AB19" s="42"/>
      <c r="AC19" s="34">
        <f>Pupilles!V25</f>
        <v>0</v>
      </c>
      <c r="AD19" s="34">
        <f>Pupilles!W25</f>
        <v>0</v>
      </c>
      <c r="AE19" s="6" t="str">
        <f t="shared" si="7"/>
        <v xml:space="preserve"> </v>
      </c>
      <c r="AF19" s="7">
        <f t="shared" si="21"/>
        <v>0</v>
      </c>
      <c r="AG19" s="42"/>
      <c r="AH19" s="46"/>
      <c r="AI19" s="163">
        <f>Pupilles!AA25</f>
        <v>5</v>
      </c>
      <c r="AJ19" s="48"/>
      <c r="AK19" s="148">
        <f t="shared" si="9"/>
        <v>1</v>
      </c>
      <c r="AL19" s="149">
        <f t="shared" si="10"/>
        <v>1</v>
      </c>
      <c r="AM19" s="148">
        <f t="shared" si="11"/>
        <v>6</v>
      </c>
      <c r="AN19" s="149">
        <f t="shared" si="12"/>
        <v>6.0059999999999993</v>
      </c>
      <c r="AO19" s="19">
        <f t="shared" si="13"/>
        <v>1</v>
      </c>
      <c r="AP19" s="19">
        <f t="shared" si="14"/>
        <v>5</v>
      </c>
      <c r="AQ19" s="152">
        <f t="shared" si="15"/>
        <v>13</v>
      </c>
      <c r="AR19" s="149">
        <f t="shared" si="16"/>
        <v>13.006</v>
      </c>
      <c r="AS19" s="89"/>
      <c r="AT19" s="60"/>
      <c r="AU19" s="7">
        <f>IF(ISERROR(RANK(AQ19,AQ$9:$AQ$38,1)),"",RANK(AQ19,$AQ$9:$AQ$38,1))</f>
        <v>5</v>
      </c>
      <c r="AV19" s="7">
        <f>IF(ISERROR(RANK(AR19,$AR$9:AR$38,1)),"",RANK(AR19,$AR$9:$AR$38,1))</f>
        <v>5</v>
      </c>
      <c r="AW19" s="62"/>
    </row>
    <row r="20" spans="1:49" x14ac:dyDescent="0.25">
      <c r="A20" s="8">
        <f>Pupilles!A26</f>
        <v>31</v>
      </c>
      <c r="B20" s="31">
        <f>Pupilles!B26</f>
        <v>55665708</v>
      </c>
      <c r="C20" s="30" t="str">
        <f>Pupilles!C26</f>
        <v>OLIVIER-LEVOYE</v>
      </c>
      <c r="D20" s="4" t="str">
        <f>Pupilles!D26</f>
        <v>Mattéo</v>
      </c>
      <c r="E20" s="9" t="str">
        <f>Pupilles!E26</f>
        <v>AC Verdunoise</v>
      </c>
      <c r="F20" s="35" t="str">
        <f>Pupilles!F26</f>
        <v>(3)-Pup</v>
      </c>
      <c r="G20" s="67"/>
      <c r="H20" s="73">
        <f>Pupilles!H26</f>
        <v>0</v>
      </c>
      <c r="I20" s="10">
        <f t="shared" si="0"/>
        <v>0</v>
      </c>
      <c r="J20" s="34">
        <f>Pupilles!I26</f>
        <v>0</v>
      </c>
      <c r="K20" s="34">
        <f>Pupilles!J26</f>
        <v>0</v>
      </c>
      <c r="L20" s="34">
        <f>Pupilles!K26</f>
        <v>0</v>
      </c>
      <c r="M20" s="10">
        <f t="shared" si="17"/>
        <v>0</v>
      </c>
      <c r="N20" s="6" t="str">
        <f t="shared" si="18"/>
        <v>0</v>
      </c>
      <c r="O20" s="6">
        <f t="shared" si="19"/>
        <v>0</v>
      </c>
      <c r="P20" s="6">
        <f t="shared" si="20"/>
        <v>0</v>
      </c>
      <c r="Q20" s="10">
        <f t="shared" si="1"/>
        <v>0</v>
      </c>
      <c r="R20" s="4" t="b">
        <f t="shared" si="3"/>
        <v>0</v>
      </c>
      <c r="S20" s="6" t="str">
        <f t="shared" si="4"/>
        <v xml:space="preserve"> </v>
      </c>
      <c r="T20" s="7">
        <f t="shared" si="5"/>
        <v>0</v>
      </c>
      <c r="U20" s="67"/>
      <c r="V20" s="52"/>
      <c r="W20" s="34" t="str">
        <f>Pupilles!P26</f>
        <v>2</v>
      </c>
      <c r="X20" s="34" t="str">
        <f>Pupilles!Q26</f>
        <v>48</v>
      </c>
      <c r="Y20" s="34" t="str">
        <f>Pupilles!R26</f>
        <v>72</v>
      </c>
      <c r="Z20" s="6">
        <f t="shared" si="6"/>
        <v>168.72</v>
      </c>
      <c r="AA20" s="82">
        <f t="shared" si="2"/>
        <v>13</v>
      </c>
      <c r="AB20" s="42"/>
      <c r="AC20" s="34">
        <f>Pupilles!V26</f>
        <v>0</v>
      </c>
      <c r="AD20" s="34">
        <f>Pupilles!W26</f>
        <v>0</v>
      </c>
      <c r="AE20" s="6" t="str">
        <f t="shared" si="7"/>
        <v xml:space="preserve"> </v>
      </c>
      <c r="AF20" s="7">
        <f t="shared" si="21"/>
        <v>0</v>
      </c>
      <c r="AG20" s="42"/>
      <c r="AH20" s="46"/>
      <c r="AI20" s="163">
        <f>Pupilles!AA26</f>
        <v>12</v>
      </c>
      <c r="AJ20" s="48"/>
      <c r="AK20" s="148">
        <f t="shared" si="9"/>
        <v>1</v>
      </c>
      <c r="AL20" s="149">
        <f t="shared" si="10"/>
        <v>1</v>
      </c>
      <c r="AM20" s="148">
        <f t="shared" si="11"/>
        <v>13</v>
      </c>
      <c r="AN20" s="149">
        <f t="shared" si="12"/>
        <v>13.012999999999998</v>
      </c>
      <c r="AO20" s="19">
        <f t="shared" si="13"/>
        <v>1</v>
      </c>
      <c r="AP20" s="19">
        <f t="shared" si="14"/>
        <v>12</v>
      </c>
      <c r="AQ20" s="152">
        <f t="shared" si="15"/>
        <v>27</v>
      </c>
      <c r="AR20" s="149">
        <f t="shared" si="16"/>
        <v>27.012999999999998</v>
      </c>
      <c r="AS20" s="89"/>
      <c r="AT20" s="60"/>
      <c r="AU20" s="7">
        <f>IF(ISERROR(RANK(AQ20,AQ$9:$AQ$38,1)),"",RANK(AQ20,$AQ$9:$AQ$38,1))</f>
        <v>12</v>
      </c>
      <c r="AV20" s="7">
        <f>IF(ISERROR(RANK(AR20,$AR$9:AR$38,1)),"",RANK(AR20,$AR$9:$AR$38,1))</f>
        <v>13</v>
      </c>
      <c r="AW20" s="62"/>
    </row>
    <row r="21" spans="1:49" x14ac:dyDescent="0.25">
      <c r="A21" s="8">
        <f>Pupilles!A27</f>
        <v>32</v>
      </c>
      <c r="B21" s="31">
        <f>Pupilles!B27</f>
        <v>55792723</v>
      </c>
      <c r="C21" s="30" t="str">
        <f>Pupilles!C27</f>
        <v>MORETTI</v>
      </c>
      <c r="D21" s="4" t="str">
        <f>Pupilles!D27</f>
        <v>Timéo</v>
      </c>
      <c r="E21" s="9" t="str">
        <f>Pupilles!E27</f>
        <v>VC Montcellien</v>
      </c>
      <c r="F21" s="35" t="str">
        <f>Pupilles!F27</f>
        <v>(3)-Pup</v>
      </c>
      <c r="G21" s="67"/>
      <c r="H21" s="73">
        <f>Pupilles!H27</f>
        <v>0</v>
      </c>
      <c r="I21" s="10">
        <f t="shared" si="0"/>
        <v>0</v>
      </c>
      <c r="J21" s="34">
        <f>Pupilles!I27</f>
        <v>0</v>
      </c>
      <c r="K21" s="34">
        <f>Pupilles!J27</f>
        <v>0</v>
      </c>
      <c r="L21" s="34">
        <f>Pupilles!K27</f>
        <v>0</v>
      </c>
      <c r="M21" s="10">
        <f t="shared" si="17"/>
        <v>0</v>
      </c>
      <c r="N21" s="6" t="str">
        <f t="shared" si="18"/>
        <v>0</v>
      </c>
      <c r="O21" s="6">
        <f t="shared" si="19"/>
        <v>0</v>
      </c>
      <c r="P21" s="6">
        <f t="shared" si="20"/>
        <v>0</v>
      </c>
      <c r="Q21" s="10">
        <f t="shared" si="1"/>
        <v>0</v>
      </c>
      <c r="R21" s="4" t="b">
        <f t="shared" si="3"/>
        <v>0</v>
      </c>
      <c r="S21" s="6" t="str">
        <f t="shared" si="4"/>
        <v xml:space="preserve"> </v>
      </c>
      <c r="T21" s="7">
        <f t="shared" si="5"/>
        <v>0</v>
      </c>
      <c r="U21" s="67"/>
      <c r="V21" s="52"/>
      <c r="W21" s="34" t="str">
        <f>Pupilles!P27</f>
        <v>2</v>
      </c>
      <c r="X21" s="34" t="str">
        <f>Pupilles!Q27</f>
        <v>44</v>
      </c>
      <c r="Y21" s="34" t="str">
        <f>Pupilles!R27</f>
        <v>65</v>
      </c>
      <c r="Z21" s="6">
        <f t="shared" si="6"/>
        <v>164.65</v>
      </c>
      <c r="AA21" s="82">
        <f t="shared" si="2"/>
        <v>12</v>
      </c>
      <c r="AB21" s="42"/>
      <c r="AC21" s="34">
        <f>Pupilles!V27</f>
        <v>0</v>
      </c>
      <c r="AD21" s="34">
        <f>Pupilles!W27</f>
        <v>0</v>
      </c>
      <c r="AE21" s="6" t="str">
        <f t="shared" si="7"/>
        <v xml:space="preserve"> </v>
      </c>
      <c r="AF21" s="7">
        <f t="shared" si="21"/>
        <v>0</v>
      </c>
      <c r="AG21" s="42"/>
      <c r="AH21" s="46"/>
      <c r="AI21" s="163">
        <f>Pupilles!AA27</f>
        <v>7</v>
      </c>
      <c r="AJ21" s="48"/>
      <c r="AK21" s="148">
        <f t="shared" si="9"/>
        <v>1</v>
      </c>
      <c r="AL21" s="149">
        <f t="shared" si="10"/>
        <v>1</v>
      </c>
      <c r="AM21" s="148">
        <f t="shared" si="11"/>
        <v>12</v>
      </c>
      <c r="AN21" s="149">
        <f t="shared" si="12"/>
        <v>12.011999999999999</v>
      </c>
      <c r="AO21" s="19">
        <f t="shared" si="13"/>
        <v>1</v>
      </c>
      <c r="AP21" s="19">
        <f t="shared" si="14"/>
        <v>7</v>
      </c>
      <c r="AQ21" s="152">
        <f t="shared" si="15"/>
        <v>21</v>
      </c>
      <c r="AR21" s="149">
        <f t="shared" si="16"/>
        <v>21.012</v>
      </c>
      <c r="AS21" s="89"/>
      <c r="AT21" s="60"/>
      <c r="AU21" s="7">
        <f>IF(ISERROR(RANK(AQ21,AQ$9:$AQ$38,1)),"",RANK(AQ21,$AQ$9:$AQ$38,1))</f>
        <v>10</v>
      </c>
      <c r="AV21" s="7">
        <f>IF(ISERROR(RANK(AR21,$AR$9:AR$38,1)),"",RANK(AR21,$AR$9:$AR$38,1))</f>
        <v>10</v>
      </c>
      <c r="AW21" s="62"/>
    </row>
    <row r="22" spans="1:49" x14ac:dyDescent="0.25">
      <c r="A22" s="8">
        <f>Pupilles!A28</f>
        <v>33</v>
      </c>
      <c r="B22" s="31">
        <f>Pupilles!B28</f>
        <v>55757263</v>
      </c>
      <c r="C22" s="30" t="str">
        <f>Pupilles!C28</f>
        <v>BAILLY</v>
      </c>
      <c r="D22" s="4" t="str">
        <f>Pupilles!D28</f>
        <v>Marie</v>
      </c>
      <c r="E22" s="9" t="str">
        <f>Pupilles!E28</f>
        <v>Ecuisses VSP</v>
      </c>
      <c r="F22" s="35" t="str">
        <f>Pupilles!F28</f>
        <v>(3)-Pup</v>
      </c>
      <c r="G22" s="67"/>
      <c r="H22" s="73">
        <f>Pupilles!H28</f>
        <v>0</v>
      </c>
      <c r="I22" s="10">
        <f t="shared" si="0"/>
        <v>0</v>
      </c>
      <c r="J22" s="34">
        <f>Pupilles!I28</f>
        <v>0</v>
      </c>
      <c r="K22" s="34">
        <f>Pupilles!J28</f>
        <v>0</v>
      </c>
      <c r="L22" s="34">
        <f>Pupilles!K28</f>
        <v>0</v>
      </c>
      <c r="M22" s="10">
        <f t="shared" si="17"/>
        <v>0</v>
      </c>
      <c r="N22" s="6" t="str">
        <f t="shared" si="18"/>
        <v>0</v>
      </c>
      <c r="O22" s="6">
        <f t="shared" si="19"/>
        <v>0</v>
      </c>
      <c r="P22" s="6">
        <f t="shared" si="20"/>
        <v>0</v>
      </c>
      <c r="Q22" s="10">
        <f t="shared" si="1"/>
        <v>0</v>
      </c>
      <c r="R22" s="4" t="b">
        <f t="shared" si="3"/>
        <v>0</v>
      </c>
      <c r="S22" s="6" t="str">
        <f t="shared" si="4"/>
        <v xml:space="preserve"> </v>
      </c>
      <c r="T22" s="7">
        <f t="shared" si="5"/>
        <v>0</v>
      </c>
      <c r="U22" s="67"/>
      <c r="V22" s="52"/>
      <c r="W22" s="34" t="str">
        <f>Pupilles!P28</f>
        <v>2</v>
      </c>
      <c r="X22" s="34" t="str">
        <f>Pupilles!Q28</f>
        <v>27</v>
      </c>
      <c r="Y22" s="34" t="str">
        <f>Pupilles!R28</f>
        <v>87</v>
      </c>
      <c r="Z22" s="6">
        <f t="shared" si="6"/>
        <v>147.87</v>
      </c>
      <c r="AA22" s="82">
        <f t="shared" si="2"/>
        <v>8</v>
      </c>
      <c r="AB22" s="42"/>
      <c r="AC22" s="34">
        <f>Pupilles!V28</f>
        <v>0</v>
      </c>
      <c r="AD22" s="34">
        <f>Pupilles!W28</f>
        <v>0</v>
      </c>
      <c r="AE22" s="6" t="str">
        <f t="shared" si="7"/>
        <v xml:space="preserve"> </v>
      </c>
      <c r="AF22" s="7">
        <f t="shared" si="21"/>
        <v>0</v>
      </c>
      <c r="AG22" s="42"/>
      <c r="AH22" s="46"/>
      <c r="AI22" s="163">
        <f>Pupilles!AA28</f>
        <v>13</v>
      </c>
      <c r="AJ22" s="48"/>
      <c r="AK22" s="148">
        <f t="shared" si="9"/>
        <v>1</v>
      </c>
      <c r="AL22" s="149">
        <f t="shared" si="10"/>
        <v>1</v>
      </c>
      <c r="AM22" s="148">
        <f t="shared" si="11"/>
        <v>8</v>
      </c>
      <c r="AN22" s="149">
        <f t="shared" si="12"/>
        <v>8.0079999999999991</v>
      </c>
      <c r="AO22" s="19">
        <f t="shared" si="13"/>
        <v>1</v>
      </c>
      <c r="AP22" s="19">
        <f t="shared" si="14"/>
        <v>13</v>
      </c>
      <c r="AQ22" s="152">
        <f t="shared" si="15"/>
        <v>23</v>
      </c>
      <c r="AR22" s="149">
        <f t="shared" si="16"/>
        <v>23.007999999999999</v>
      </c>
      <c r="AS22" s="89"/>
      <c r="AT22" s="60"/>
      <c r="AU22" s="7">
        <f>IF(ISERROR(RANK(AQ22,AQ$9:$AQ$38,1)),"",RANK(AQ22,$AQ$9:$AQ$38,1))</f>
        <v>11</v>
      </c>
      <c r="AV22" s="7">
        <f>IF(ISERROR(RANK(AR22,$AR$9:AR$38,1)),"",RANK(AR22,$AR$9:$AR$38,1))</f>
        <v>11</v>
      </c>
      <c r="AW22" s="62"/>
    </row>
    <row r="23" spans="1:49" x14ac:dyDescent="0.25">
      <c r="A23" s="8">
        <f>Pupilles!A29</f>
        <v>0</v>
      </c>
      <c r="B23" s="31">
        <f>Pupilles!B29</f>
        <v>0</v>
      </c>
      <c r="C23" s="30" t="str">
        <f>Pupilles!C29</f>
        <v xml:space="preserve"> </v>
      </c>
      <c r="D23" s="4" t="str">
        <f>Pupilles!D29</f>
        <v xml:space="preserve"> </v>
      </c>
      <c r="E23" s="9" t="str">
        <f>Pupilles!E29</f>
        <v xml:space="preserve"> </v>
      </c>
      <c r="F23" s="35" t="str">
        <f>Pupilles!F29</f>
        <v xml:space="preserve"> </v>
      </c>
      <c r="G23" s="67"/>
      <c r="H23" s="73">
        <f>Pupilles!H29</f>
        <v>0</v>
      </c>
      <c r="I23" s="10">
        <f t="shared" si="0"/>
        <v>0</v>
      </c>
      <c r="J23" s="34">
        <f>Pupilles!I29</f>
        <v>0</v>
      </c>
      <c r="K23" s="34">
        <f>Pupilles!J29</f>
        <v>0</v>
      </c>
      <c r="L23" s="34">
        <f>Pupilles!K29</f>
        <v>0</v>
      </c>
      <c r="M23" s="10">
        <f t="shared" si="17"/>
        <v>0</v>
      </c>
      <c r="N23" s="6" t="str">
        <f t="shared" si="18"/>
        <v>0</v>
      </c>
      <c r="O23" s="6">
        <f t="shared" si="19"/>
        <v>0</v>
      </c>
      <c r="P23" s="6">
        <f t="shared" si="20"/>
        <v>0</v>
      </c>
      <c r="Q23" s="10">
        <f t="shared" si="1"/>
        <v>0</v>
      </c>
      <c r="R23" s="4" t="b">
        <f t="shared" si="3"/>
        <v>0</v>
      </c>
      <c r="S23" s="6" t="str">
        <f t="shared" si="4"/>
        <v xml:space="preserve"> </v>
      </c>
      <c r="T23" s="7">
        <f t="shared" si="5"/>
        <v>0</v>
      </c>
      <c r="U23" s="67"/>
      <c r="V23" s="52"/>
      <c r="W23" s="34">
        <f>Pupilles!P29</f>
        <v>0</v>
      </c>
      <c r="X23" s="34">
        <f>Pupilles!Q29</f>
        <v>0</v>
      </c>
      <c r="Y23" s="34">
        <f>Pupilles!R29</f>
        <v>0</v>
      </c>
      <c r="Z23" s="6" t="str">
        <f t="shared" si="6"/>
        <v/>
      </c>
      <c r="AA23" s="82">
        <f t="shared" si="2"/>
        <v>0</v>
      </c>
      <c r="AB23" s="42"/>
      <c r="AC23" s="34">
        <f>Pupilles!V29</f>
        <v>0</v>
      </c>
      <c r="AD23" s="34">
        <f>Pupilles!W29</f>
        <v>0</v>
      </c>
      <c r="AE23" s="6" t="str">
        <f t="shared" si="7"/>
        <v xml:space="preserve"> </v>
      </c>
      <c r="AF23" s="7">
        <f t="shared" si="21"/>
        <v>0</v>
      </c>
      <c r="AG23" s="42"/>
      <c r="AH23" s="46"/>
      <c r="AI23" s="163">
        <f>Pupilles!AA29</f>
        <v>0</v>
      </c>
      <c r="AJ23" s="48"/>
      <c r="AK23" s="148">
        <f t="shared" si="9"/>
        <v>1</v>
      </c>
      <c r="AL23" s="149">
        <f t="shared" si="10"/>
        <v>1</v>
      </c>
      <c r="AM23" s="148">
        <f t="shared" si="11"/>
        <v>0</v>
      </c>
      <c r="AN23" s="149">
        <f t="shared" si="12"/>
        <v>0</v>
      </c>
      <c r="AO23" s="19">
        <f t="shared" si="13"/>
        <v>1</v>
      </c>
      <c r="AP23" s="19">
        <f t="shared" si="14"/>
        <v>0</v>
      </c>
      <c r="AQ23" s="152" t="str">
        <f t="shared" si="15"/>
        <v xml:space="preserve"> </v>
      </c>
      <c r="AR23" s="149" t="str">
        <f t="shared" si="16"/>
        <v xml:space="preserve"> </v>
      </c>
      <c r="AS23" s="89"/>
      <c r="AT23" s="60"/>
      <c r="AU23" s="7" t="str">
        <f>IF(ISERROR(RANK(AQ23,AQ$9:$AQ$38,1)),"",RANK(AQ23,$AQ$9:$AQ$38,1))</f>
        <v/>
      </c>
      <c r="AV23" s="7" t="str">
        <f>IF(ISERROR(RANK(AR23,$AR$9:AR$38,1)),"",RANK(AR23,$AR$9:$AR$38,1))</f>
        <v/>
      </c>
      <c r="AW23" s="36"/>
    </row>
    <row r="24" spans="1:49" x14ac:dyDescent="0.25">
      <c r="A24" s="8">
        <f>Pupilles!A30</f>
        <v>0</v>
      </c>
      <c r="B24" s="31">
        <f>Pupilles!B30</f>
        <v>0</v>
      </c>
      <c r="C24" s="30" t="str">
        <f>Pupilles!C30</f>
        <v xml:space="preserve"> </v>
      </c>
      <c r="D24" s="4" t="str">
        <f>Pupilles!D30</f>
        <v xml:space="preserve"> </v>
      </c>
      <c r="E24" s="9" t="str">
        <f>Pupilles!E30</f>
        <v xml:space="preserve"> </v>
      </c>
      <c r="F24" s="35" t="str">
        <f>Pupilles!F30</f>
        <v xml:space="preserve"> </v>
      </c>
      <c r="G24" s="67"/>
      <c r="H24" s="73">
        <f>Pupilles!H30</f>
        <v>0</v>
      </c>
      <c r="I24" s="10">
        <f t="shared" si="0"/>
        <v>0</v>
      </c>
      <c r="J24" s="34">
        <f>Pupilles!I30</f>
        <v>0</v>
      </c>
      <c r="K24" s="34">
        <f>Pupilles!J30</f>
        <v>0</v>
      </c>
      <c r="L24" s="34">
        <f>Pupilles!K30</f>
        <v>0</v>
      </c>
      <c r="M24" s="10">
        <f t="shared" si="17"/>
        <v>0</v>
      </c>
      <c r="N24" s="6" t="str">
        <f t="shared" si="18"/>
        <v>0</v>
      </c>
      <c r="O24" s="6">
        <f t="shared" si="19"/>
        <v>0</v>
      </c>
      <c r="P24" s="6">
        <f t="shared" si="20"/>
        <v>0</v>
      </c>
      <c r="Q24" s="10">
        <f t="shared" si="1"/>
        <v>0</v>
      </c>
      <c r="R24" s="4" t="b">
        <f t="shared" si="3"/>
        <v>0</v>
      </c>
      <c r="S24" s="6" t="str">
        <f t="shared" si="4"/>
        <v xml:space="preserve"> </v>
      </c>
      <c r="T24" s="7">
        <f t="shared" si="5"/>
        <v>0</v>
      </c>
      <c r="U24" s="67"/>
      <c r="V24" s="52"/>
      <c r="W24" s="34">
        <f>Pupilles!P30</f>
        <v>0</v>
      </c>
      <c r="X24" s="34">
        <f>Pupilles!Q30</f>
        <v>0</v>
      </c>
      <c r="Y24" s="34">
        <f>Pupilles!R30</f>
        <v>0</v>
      </c>
      <c r="Z24" s="6" t="str">
        <f t="shared" si="6"/>
        <v/>
      </c>
      <c r="AA24" s="82">
        <f t="shared" si="2"/>
        <v>0</v>
      </c>
      <c r="AB24" s="42"/>
      <c r="AC24" s="34">
        <f>Pupilles!V30</f>
        <v>0</v>
      </c>
      <c r="AD24" s="34">
        <f>Pupilles!W30</f>
        <v>0</v>
      </c>
      <c r="AE24" s="6" t="str">
        <f t="shared" si="7"/>
        <v xml:space="preserve"> </v>
      </c>
      <c r="AF24" s="7">
        <f t="shared" si="21"/>
        <v>0</v>
      </c>
      <c r="AG24" s="42"/>
      <c r="AH24" s="46"/>
      <c r="AI24" s="163">
        <f>Pupilles!AA30</f>
        <v>0</v>
      </c>
      <c r="AJ24" s="48"/>
      <c r="AK24" s="148">
        <f t="shared" si="9"/>
        <v>1</v>
      </c>
      <c r="AL24" s="149">
        <f t="shared" si="10"/>
        <v>1</v>
      </c>
      <c r="AM24" s="148">
        <f t="shared" si="11"/>
        <v>0</v>
      </c>
      <c r="AN24" s="149">
        <f t="shared" si="12"/>
        <v>0</v>
      </c>
      <c r="AO24" s="19">
        <f t="shared" si="13"/>
        <v>1</v>
      </c>
      <c r="AP24" s="19">
        <f t="shared" si="14"/>
        <v>0</v>
      </c>
      <c r="AQ24" s="152" t="str">
        <f t="shared" si="15"/>
        <v xml:space="preserve"> </v>
      </c>
      <c r="AR24" s="149" t="str">
        <f t="shared" si="16"/>
        <v xml:space="preserve"> </v>
      </c>
      <c r="AS24" s="89"/>
      <c r="AT24" s="60"/>
      <c r="AU24" s="7" t="str">
        <f>IF(ISERROR(RANK(AQ24,AQ$9:$AQ$38,1)),"",RANK(AQ24,$AQ$9:$AQ$38,1))</f>
        <v/>
      </c>
      <c r="AV24" s="7" t="str">
        <f>IF(ISERROR(RANK(AR24,$AR$9:AR$38,1)),"",RANK(AR24,$AR$9:$AR$38,1))</f>
        <v/>
      </c>
      <c r="AW24" s="36"/>
    </row>
    <row r="25" spans="1:49" x14ac:dyDescent="0.25">
      <c r="A25" s="8">
        <f>Pupilles!A31</f>
        <v>0</v>
      </c>
      <c r="B25" s="31">
        <f>Pupilles!B31</f>
        <v>0</v>
      </c>
      <c r="C25" s="30" t="str">
        <f>Pupilles!C31</f>
        <v xml:space="preserve"> </v>
      </c>
      <c r="D25" s="4" t="str">
        <f>Pupilles!D31</f>
        <v xml:space="preserve"> </v>
      </c>
      <c r="E25" s="9" t="str">
        <f>Pupilles!E31</f>
        <v xml:space="preserve"> </v>
      </c>
      <c r="F25" s="35" t="str">
        <f>Pupilles!F31</f>
        <v xml:space="preserve"> </v>
      </c>
      <c r="G25" s="67"/>
      <c r="H25" s="73">
        <f>Pupilles!H31</f>
        <v>0</v>
      </c>
      <c r="I25" s="10">
        <f t="shared" si="0"/>
        <v>0</v>
      </c>
      <c r="J25" s="34">
        <f>Pupilles!I31</f>
        <v>0</v>
      </c>
      <c r="K25" s="34">
        <f>Pupilles!J31</f>
        <v>0</v>
      </c>
      <c r="L25" s="34">
        <f>Pupilles!K31</f>
        <v>0</v>
      </c>
      <c r="M25" s="10">
        <f t="shared" si="17"/>
        <v>0</v>
      </c>
      <c r="N25" s="6" t="str">
        <f t="shared" si="18"/>
        <v>0</v>
      </c>
      <c r="O25" s="6">
        <f t="shared" si="19"/>
        <v>0</v>
      </c>
      <c r="P25" s="6">
        <f t="shared" si="20"/>
        <v>0</v>
      </c>
      <c r="Q25" s="10">
        <f t="shared" si="1"/>
        <v>0</v>
      </c>
      <c r="R25" s="4" t="b">
        <f t="shared" si="3"/>
        <v>0</v>
      </c>
      <c r="S25" s="6" t="str">
        <f t="shared" si="4"/>
        <v xml:space="preserve"> </v>
      </c>
      <c r="T25" s="7">
        <f t="shared" si="5"/>
        <v>0</v>
      </c>
      <c r="U25" s="67"/>
      <c r="V25" s="52"/>
      <c r="W25" s="34">
        <f>Pupilles!P31</f>
        <v>0</v>
      </c>
      <c r="X25" s="34">
        <f>Pupilles!Q31</f>
        <v>0</v>
      </c>
      <c r="Y25" s="34">
        <f>Pupilles!R31</f>
        <v>0</v>
      </c>
      <c r="Z25" s="6" t="str">
        <f t="shared" si="6"/>
        <v/>
      </c>
      <c r="AA25" s="82">
        <f t="shared" si="2"/>
        <v>0</v>
      </c>
      <c r="AB25" s="42"/>
      <c r="AC25" s="34">
        <f>Pupilles!V31</f>
        <v>0</v>
      </c>
      <c r="AD25" s="34">
        <f>Pupilles!W31</f>
        <v>0</v>
      </c>
      <c r="AE25" s="6" t="str">
        <f t="shared" si="7"/>
        <v xml:space="preserve"> </v>
      </c>
      <c r="AF25" s="7">
        <f t="shared" si="21"/>
        <v>0</v>
      </c>
      <c r="AG25" s="42"/>
      <c r="AH25" s="46"/>
      <c r="AI25" s="163">
        <f>Pupilles!AA31</f>
        <v>0</v>
      </c>
      <c r="AJ25" s="48"/>
      <c r="AK25" s="148">
        <f t="shared" si="9"/>
        <v>1</v>
      </c>
      <c r="AL25" s="149">
        <f t="shared" si="10"/>
        <v>1</v>
      </c>
      <c r="AM25" s="148">
        <f t="shared" si="11"/>
        <v>0</v>
      </c>
      <c r="AN25" s="149">
        <f t="shared" si="12"/>
        <v>0</v>
      </c>
      <c r="AO25" s="19">
        <f t="shared" si="13"/>
        <v>1</v>
      </c>
      <c r="AP25" s="19">
        <f t="shared" si="14"/>
        <v>0</v>
      </c>
      <c r="AQ25" s="152" t="str">
        <f t="shared" si="15"/>
        <v xml:space="preserve"> </v>
      </c>
      <c r="AR25" s="149" t="str">
        <f t="shared" si="16"/>
        <v xml:space="preserve"> </v>
      </c>
      <c r="AS25" s="89"/>
      <c r="AT25" s="60"/>
      <c r="AU25" s="7" t="str">
        <f>IF(ISERROR(RANK(AQ25,AQ$9:$AQ$38,1)),"",RANK(AQ25,$AQ$9:$AQ$38,1))</f>
        <v/>
      </c>
      <c r="AV25" s="7" t="str">
        <f>IF(ISERROR(RANK(AR25,$AR$9:AR$38,1)),"",RANK(AR25,$AR$9:$AR$38,1))</f>
        <v/>
      </c>
      <c r="AW25" s="36"/>
    </row>
    <row r="26" spans="1:49" x14ac:dyDescent="0.25">
      <c r="A26" s="8">
        <f>Pupilles!A32</f>
        <v>0</v>
      </c>
      <c r="B26" s="31">
        <f>Pupilles!B32</f>
        <v>0</v>
      </c>
      <c r="C26" s="30" t="str">
        <f>Pupilles!C32</f>
        <v xml:space="preserve"> </v>
      </c>
      <c r="D26" s="4" t="str">
        <f>Pupilles!D32</f>
        <v xml:space="preserve"> </v>
      </c>
      <c r="E26" s="9" t="str">
        <f>Pupilles!E32</f>
        <v xml:space="preserve"> </v>
      </c>
      <c r="F26" s="35" t="str">
        <f>Pupilles!F32</f>
        <v xml:space="preserve"> </v>
      </c>
      <c r="G26" s="67"/>
      <c r="H26" s="73">
        <f>Pupilles!H32</f>
        <v>0</v>
      </c>
      <c r="I26" s="10">
        <f t="shared" si="0"/>
        <v>0</v>
      </c>
      <c r="J26" s="34">
        <f>Pupilles!I32</f>
        <v>0</v>
      </c>
      <c r="K26" s="34">
        <f>Pupilles!J32</f>
        <v>0</v>
      </c>
      <c r="L26" s="34">
        <f>Pupilles!K32</f>
        <v>0</v>
      </c>
      <c r="M26" s="10">
        <f t="shared" si="17"/>
        <v>0</v>
      </c>
      <c r="N26" s="6" t="str">
        <f t="shared" si="18"/>
        <v>0</v>
      </c>
      <c r="O26" s="6">
        <f t="shared" si="19"/>
        <v>0</v>
      </c>
      <c r="P26" s="6">
        <f t="shared" si="20"/>
        <v>0</v>
      </c>
      <c r="Q26" s="10">
        <f t="shared" si="1"/>
        <v>0</v>
      </c>
      <c r="R26" s="4" t="b">
        <f t="shared" si="3"/>
        <v>0</v>
      </c>
      <c r="S26" s="6" t="str">
        <f t="shared" si="4"/>
        <v xml:space="preserve"> </v>
      </c>
      <c r="T26" s="7">
        <f t="shared" si="5"/>
        <v>0</v>
      </c>
      <c r="U26" s="67"/>
      <c r="V26" s="52"/>
      <c r="W26" s="34">
        <f>Pupilles!P32</f>
        <v>0</v>
      </c>
      <c r="X26" s="34">
        <f>Pupilles!Q32</f>
        <v>0</v>
      </c>
      <c r="Y26" s="34">
        <f>Pupilles!R32</f>
        <v>0</v>
      </c>
      <c r="Z26" s="6" t="str">
        <f t="shared" si="6"/>
        <v/>
      </c>
      <c r="AA26" s="82">
        <f t="shared" si="2"/>
        <v>0</v>
      </c>
      <c r="AB26" s="42"/>
      <c r="AC26" s="34">
        <f>Pupilles!V32</f>
        <v>0</v>
      </c>
      <c r="AD26" s="34">
        <f>Pupilles!W32</f>
        <v>0</v>
      </c>
      <c r="AE26" s="6" t="str">
        <f t="shared" si="7"/>
        <v xml:space="preserve"> </v>
      </c>
      <c r="AF26" s="7">
        <f t="shared" si="21"/>
        <v>0</v>
      </c>
      <c r="AG26" s="42"/>
      <c r="AH26" s="46"/>
      <c r="AI26" s="163">
        <f>Pupilles!AA32</f>
        <v>0</v>
      </c>
      <c r="AJ26" s="48"/>
      <c r="AK26" s="148">
        <f t="shared" si="9"/>
        <v>1</v>
      </c>
      <c r="AL26" s="149">
        <f t="shared" si="10"/>
        <v>1</v>
      </c>
      <c r="AM26" s="148">
        <f t="shared" si="11"/>
        <v>0</v>
      </c>
      <c r="AN26" s="149">
        <f t="shared" si="12"/>
        <v>0</v>
      </c>
      <c r="AO26" s="19">
        <f t="shared" si="13"/>
        <v>1</v>
      </c>
      <c r="AP26" s="19">
        <f t="shared" si="14"/>
        <v>0</v>
      </c>
      <c r="AQ26" s="152" t="str">
        <f t="shared" si="15"/>
        <v xml:space="preserve"> </v>
      </c>
      <c r="AR26" s="149" t="str">
        <f t="shared" si="16"/>
        <v xml:space="preserve"> </v>
      </c>
      <c r="AS26" s="89"/>
      <c r="AT26" s="60"/>
      <c r="AU26" s="7" t="str">
        <f>IF(ISERROR(RANK(AQ26,AQ$9:$AQ$38,1)),"",RANK(AQ26,$AQ$9:$AQ$38,1))</f>
        <v/>
      </c>
      <c r="AV26" s="7" t="str">
        <f>IF(ISERROR(RANK(AR26,$AR$9:AR$38,1)),"",RANK(AR26,$AR$9:$AR$38,1))</f>
        <v/>
      </c>
      <c r="AW26" s="36"/>
    </row>
    <row r="27" spans="1:49" x14ac:dyDescent="0.25">
      <c r="A27" s="8">
        <f>Pupilles!A33</f>
        <v>0</v>
      </c>
      <c r="B27" s="31">
        <f>Pupilles!B33</f>
        <v>0</v>
      </c>
      <c r="C27" s="30" t="str">
        <f>Pupilles!C33</f>
        <v xml:space="preserve"> </v>
      </c>
      <c r="D27" s="4" t="str">
        <f>Pupilles!D33</f>
        <v xml:space="preserve"> </v>
      </c>
      <c r="E27" s="9" t="str">
        <f>Pupilles!E33</f>
        <v xml:space="preserve"> </v>
      </c>
      <c r="F27" s="35" t="str">
        <f>Pupilles!F33</f>
        <v xml:space="preserve"> </v>
      </c>
      <c r="G27" s="67"/>
      <c r="H27" s="73">
        <f>Pupilles!H33</f>
        <v>0</v>
      </c>
      <c r="I27" s="10">
        <f t="shared" si="0"/>
        <v>0</v>
      </c>
      <c r="J27" s="34">
        <f>Pupilles!I33</f>
        <v>0</v>
      </c>
      <c r="K27" s="34">
        <f>Pupilles!J33</f>
        <v>0</v>
      </c>
      <c r="L27" s="34">
        <f>Pupilles!K33</f>
        <v>0</v>
      </c>
      <c r="M27" s="10">
        <f t="shared" si="17"/>
        <v>0</v>
      </c>
      <c r="N27" s="6" t="str">
        <f t="shared" si="18"/>
        <v>0</v>
      </c>
      <c r="O27" s="6">
        <f t="shared" si="19"/>
        <v>0</v>
      </c>
      <c r="P27" s="6">
        <f t="shared" si="20"/>
        <v>0</v>
      </c>
      <c r="Q27" s="10">
        <f t="shared" si="1"/>
        <v>0</v>
      </c>
      <c r="R27" s="4" t="b">
        <f t="shared" si="3"/>
        <v>0</v>
      </c>
      <c r="S27" s="6" t="str">
        <f t="shared" si="4"/>
        <v xml:space="preserve"> </v>
      </c>
      <c r="T27" s="7">
        <f t="shared" si="5"/>
        <v>0</v>
      </c>
      <c r="U27" s="67"/>
      <c r="V27" s="52"/>
      <c r="W27" s="34">
        <f>Pupilles!P33</f>
        <v>0</v>
      </c>
      <c r="X27" s="34">
        <f>Pupilles!Q33</f>
        <v>0</v>
      </c>
      <c r="Y27" s="34">
        <f>Pupilles!R33</f>
        <v>0</v>
      </c>
      <c r="Z27" s="6" t="str">
        <f t="shared" si="6"/>
        <v/>
      </c>
      <c r="AA27" s="82">
        <f t="shared" si="2"/>
        <v>0</v>
      </c>
      <c r="AB27" s="42"/>
      <c r="AC27" s="34">
        <f>Pupilles!V33</f>
        <v>0</v>
      </c>
      <c r="AD27" s="34">
        <f>Pupilles!W33</f>
        <v>0</v>
      </c>
      <c r="AE27" s="6" t="str">
        <f t="shared" si="7"/>
        <v xml:space="preserve"> </v>
      </c>
      <c r="AF27" s="7">
        <f t="shared" si="21"/>
        <v>0</v>
      </c>
      <c r="AG27" s="42"/>
      <c r="AH27" s="46"/>
      <c r="AI27" s="163">
        <f>Pupilles!AA33</f>
        <v>0</v>
      </c>
      <c r="AJ27" s="48"/>
      <c r="AK27" s="148">
        <f t="shared" si="9"/>
        <v>1</v>
      </c>
      <c r="AL27" s="149">
        <f t="shared" si="10"/>
        <v>1</v>
      </c>
      <c r="AM27" s="148">
        <f t="shared" si="11"/>
        <v>0</v>
      </c>
      <c r="AN27" s="149">
        <f t="shared" si="12"/>
        <v>0</v>
      </c>
      <c r="AO27" s="19">
        <f t="shared" si="13"/>
        <v>1</v>
      </c>
      <c r="AP27" s="19">
        <f t="shared" si="14"/>
        <v>0</v>
      </c>
      <c r="AQ27" s="152" t="str">
        <f t="shared" si="15"/>
        <v xml:space="preserve"> </v>
      </c>
      <c r="AR27" s="149" t="str">
        <f t="shared" si="16"/>
        <v xml:space="preserve"> </v>
      </c>
      <c r="AS27" s="89"/>
      <c r="AT27" s="60"/>
      <c r="AU27" s="7" t="str">
        <f>IF(ISERROR(RANK(AQ27,AQ$9:$AQ$38,1)),"",RANK(AQ27,$AQ$9:$AQ$38,1))</f>
        <v/>
      </c>
      <c r="AV27" s="7" t="str">
        <f>IF(ISERROR(RANK(AR27,$AR$9:AR$38,1)),"",RANK(AR27,$AR$9:$AR$38,1))</f>
        <v/>
      </c>
      <c r="AW27" s="36"/>
    </row>
    <row r="28" spans="1:49" x14ac:dyDescent="0.25">
      <c r="A28" s="8">
        <f>Pupilles!A34</f>
        <v>0</v>
      </c>
      <c r="B28" s="31">
        <f>Pupilles!B34</f>
        <v>0</v>
      </c>
      <c r="C28" s="30" t="str">
        <f>Pupilles!C34</f>
        <v xml:space="preserve"> </v>
      </c>
      <c r="D28" s="4" t="str">
        <f>Pupilles!D34</f>
        <v xml:space="preserve"> </v>
      </c>
      <c r="E28" s="9" t="str">
        <f>Pupilles!E34</f>
        <v xml:space="preserve"> </v>
      </c>
      <c r="F28" s="35" t="str">
        <f>Pupilles!F34</f>
        <v xml:space="preserve"> </v>
      </c>
      <c r="G28" s="67"/>
      <c r="H28" s="73">
        <f>Pupilles!H34</f>
        <v>0</v>
      </c>
      <c r="I28" s="10">
        <f t="shared" si="0"/>
        <v>0</v>
      </c>
      <c r="J28" s="34">
        <f>Pupilles!I34</f>
        <v>0</v>
      </c>
      <c r="K28" s="34">
        <f>Pupilles!J34</f>
        <v>0</v>
      </c>
      <c r="L28" s="34">
        <f>Pupilles!K34</f>
        <v>0</v>
      </c>
      <c r="M28" s="10">
        <f t="shared" si="17"/>
        <v>0</v>
      </c>
      <c r="N28" s="6" t="str">
        <f t="shared" si="18"/>
        <v>0</v>
      </c>
      <c r="O28" s="6">
        <f t="shared" si="19"/>
        <v>0</v>
      </c>
      <c r="P28" s="6">
        <f t="shared" si="20"/>
        <v>0</v>
      </c>
      <c r="Q28" s="10">
        <f t="shared" si="1"/>
        <v>0</v>
      </c>
      <c r="R28" s="4" t="b">
        <f t="shared" si="3"/>
        <v>0</v>
      </c>
      <c r="S28" s="6" t="str">
        <f t="shared" si="4"/>
        <v xml:space="preserve"> </v>
      </c>
      <c r="T28" s="7">
        <f t="shared" si="5"/>
        <v>0</v>
      </c>
      <c r="U28" s="67"/>
      <c r="V28" s="52"/>
      <c r="W28" s="34">
        <f>Pupilles!P34</f>
        <v>0</v>
      </c>
      <c r="X28" s="34">
        <f>Pupilles!Q34</f>
        <v>0</v>
      </c>
      <c r="Y28" s="34">
        <f>Pupilles!R34</f>
        <v>0</v>
      </c>
      <c r="Z28" s="6" t="str">
        <f t="shared" si="6"/>
        <v/>
      </c>
      <c r="AA28" s="82">
        <f t="shared" si="2"/>
        <v>0</v>
      </c>
      <c r="AB28" s="42"/>
      <c r="AC28" s="34">
        <f>Pupilles!V34</f>
        <v>0</v>
      </c>
      <c r="AD28" s="34">
        <f>Pupilles!W34</f>
        <v>0</v>
      </c>
      <c r="AE28" s="6" t="str">
        <f t="shared" si="7"/>
        <v xml:space="preserve"> </v>
      </c>
      <c r="AF28" s="7">
        <f t="shared" si="21"/>
        <v>0</v>
      </c>
      <c r="AG28" s="42"/>
      <c r="AH28" s="46"/>
      <c r="AI28" s="163">
        <f>Pupilles!AA34</f>
        <v>0</v>
      </c>
      <c r="AJ28" s="48"/>
      <c r="AK28" s="148">
        <f t="shared" si="9"/>
        <v>1</v>
      </c>
      <c r="AL28" s="149">
        <f t="shared" si="10"/>
        <v>1</v>
      </c>
      <c r="AM28" s="148">
        <f t="shared" si="11"/>
        <v>0</v>
      </c>
      <c r="AN28" s="149">
        <f t="shared" si="12"/>
        <v>0</v>
      </c>
      <c r="AO28" s="19">
        <f t="shared" si="13"/>
        <v>1</v>
      </c>
      <c r="AP28" s="19">
        <f t="shared" si="14"/>
        <v>0</v>
      </c>
      <c r="AQ28" s="152" t="str">
        <f t="shared" si="15"/>
        <v xml:space="preserve"> </v>
      </c>
      <c r="AR28" s="149" t="str">
        <f t="shared" si="16"/>
        <v xml:space="preserve"> </v>
      </c>
      <c r="AS28" s="89"/>
      <c r="AT28" s="60"/>
      <c r="AU28" s="7" t="str">
        <f>IF(ISERROR(RANK(AQ28,AQ$9:$AQ$38,1)),"",RANK(AQ28,$AQ$9:$AQ$38,1))</f>
        <v/>
      </c>
      <c r="AV28" s="7" t="str">
        <f>IF(ISERROR(RANK(AR28,$AR$9:AR$38,1)),"",RANK(AR28,$AR$9:$AR$38,1))</f>
        <v/>
      </c>
      <c r="AW28" s="36"/>
    </row>
    <row r="29" spans="1:49" x14ac:dyDescent="0.25">
      <c r="A29" s="8">
        <f>Pupilles!A35</f>
        <v>0</v>
      </c>
      <c r="B29" s="31">
        <f>Pupilles!B35</f>
        <v>0</v>
      </c>
      <c r="C29" s="30" t="str">
        <f>Pupilles!C35</f>
        <v xml:space="preserve"> </v>
      </c>
      <c r="D29" s="4" t="str">
        <f>Pupilles!D35</f>
        <v xml:space="preserve"> </v>
      </c>
      <c r="E29" s="9" t="str">
        <f>Pupilles!E35</f>
        <v xml:space="preserve"> </v>
      </c>
      <c r="F29" s="35" t="str">
        <f>Pupilles!F35</f>
        <v xml:space="preserve"> </v>
      </c>
      <c r="G29" s="67"/>
      <c r="H29" s="73">
        <f>Pupilles!H35</f>
        <v>0</v>
      </c>
      <c r="I29" s="10">
        <f t="shared" si="0"/>
        <v>0</v>
      </c>
      <c r="J29" s="34">
        <f>Pupilles!I35</f>
        <v>0</v>
      </c>
      <c r="K29" s="34">
        <f>Pupilles!J35</f>
        <v>0</v>
      </c>
      <c r="L29" s="34">
        <f>Pupilles!K35</f>
        <v>0</v>
      </c>
      <c r="M29" s="10">
        <f t="shared" si="17"/>
        <v>0</v>
      </c>
      <c r="N29" s="6" t="str">
        <f t="shared" si="18"/>
        <v>0</v>
      </c>
      <c r="O29" s="6">
        <f t="shared" si="19"/>
        <v>0</v>
      </c>
      <c r="P29" s="6">
        <f t="shared" si="20"/>
        <v>0</v>
      </c>
      <c r="Q29" s="10">
        <f t="shared" si="1"/>
        <v>0</v>
      </c>
      <c r="R29" s="4" t="b">
        <f t="shared" si="3"/>
        <v>0</v>
      </c>
      <c r="S29" s="6" t="str">
        <f t="shared" si="4"/>
        <v xml:space="preserve"> </v>
      </c>
      <c r="T29" s="7">
        <f t="shared" si="5"/>
        <v>0</v>
      </c>
      <c r="U29" s="67"/>
      <c r="V29" s="52"/>
      <c r="W29" s="34">
        <f>Pupilles!P35</f>
        <v>0</v>
      </c>
      <c r="X29" s="34">
        <f>Pupilles!Q35</f>
        <v>0</v>
      </c>
      <c r="Y29" s="34">
        <f>Pupilles!R35</f>
        <v>0</v>
      </c>
      <c r="Z29" s="6" t="str">
        <f t="shared" si="6"/>
        <v/>
      </c>
      <c r="AA29" s="82">
        <f t="shared" si="2"/>
        <v>0</v>
      </c>
      <c r="AB29" s="42"/>
      <c r="AC29" s="34">
        <f>Pupilles!V35</f>
        <v>0</v>
      </c>
      <c r="AD29" s="34">
        <f>Pupilles!W35</f>
        <v>0</v>
      </c>
      <c r="AE29" s="6" t="str">
        <f t="shared" si="7"/>
        <v xml:space="preserve"> </v>
      </c>
      <c r="AF29" s="7">
        <f t="shared" si="21"/>
        <v>0</v>
      </c>
      <c r="AG29" s="42"/>
      <c r="AH29" s="46"/>
      <c r="AI29" s="163">
        <f>Pupilles!AA35</f>
        <v>0</v>
      </c>
      <c r="AJ29" s="48"/>
      <c r="AK29" s="148">
        <f t="shared" si="9"/>
        <v>1</v>
      </c>
      <c r="AL29" s="149">
        <f t="shared" si="10"/>
        <v>1</v>
      </c>
      <c r="AM29" s="148">
        <f t="shared" si="11"/>
        <v>0</v>
      </c>
      <c r="AN29" s="149">
        <f t="shared" si="12"/>
        <v>0</v>
      </c>
      <c r="AO29" s="19">
        <f t="shared" si="13"/>
        <v>1</v>
      </c>
      <c r="AP29" s="19">
        <f t="shared" si="14"/>
        <v>0</v>
      </c>
      <c r="AQ29" s="152" t="str">
        <f t="shared" si="15"/>
        <v xml:space="preserve"> </v>
      </c>
      <c r="AR29" s="149" t="str">
        <f t="shared" si="16"/>
        <v xml:space="preserve"> </v>
      </c>
      <c r="AS29" s="89"/>
      <c r="AT29" s="60"/>
      <c r="AU29" s="7" t="str">
        <f>IF(ISERROR(RANK(AQ29,AQ$9:$AQ$38,1)),"",RANK(AQ29,$AQ$9:$AQ$38,1))</f>
        <v/>
      </c>
      <c r="AV29" s="7" t="str">
        <f>IF(ISERROR(RANK(AR29,$AR$9:AR$38,1)),"",RANK(AR29,$AR$9:$AR$38,1))</f>
        <v/>
      </c>
      <c r="AW29" s="36"/>
    </row>
    <row r="30" spans="1:49" x14ac:dyDescent="0.25">
      <c r="A30" s="8">
        <f>Pupilles!A36</f>
        <v>0</v>
      </c>
      <c r="B30" s="31">
        <f>Pupilles!B36</f>
        <v>0</v>
      </c>
      <c r="C30" s="30" t="str">
        <f>Pupilles!C36</f>
        <v xml:space="preserve"> </v>
      </c>
      <c r="D30" s="4" t="str">
        <f>Pupilles!D36</f>
        <v xml:space="preserve"> </v>
      </c>
      <c r="E30" s="9" t="str">
        <f>Pupilles!E36</f>
        <v xml:space="preserve"> </v>
      </c>
      <c r="F30" s="35" t="str">
        <f>Pupilles!F36</f>
        <v xml:space="preserve"> </v>
      </c>
      <c r="G30" s="67"/>
      <c r="H30" s="73">
        <f>Pupilles!H36</f>
        <v>0</v>
      </c>
      <c r="I30" s="10">
        <f t="shared" si="0"/>
        <v>0</v>
      </c>
      <c r="J30" s="34">
        <f>Pupilles!I36</f>
        <v>0</v>
      </c>
      <c r="K30" s="34">
        <f>Pupilles!J36</f>
        <v>0</v>
      </c>
      <c r="L30" s="34">
        <f>Pupilles!K36</f>
        <v>0</v>
      </c>
      <c r="M30" s="10">
        <f t="shared" si="17"/>
        <v>0</v>
      </c>
      <c r="N30" s="6" t="str">
        <f t="shared" si="18"/>
        <v>0</v>
      </c>
      <c r="O30" s="6">
        <f t="shared" si="19"/>
        <v>0</v>
      </c>
      <c r="P30" s="6">
        <f t="shared" si="20"/>
        <v>0</v>
      </c>
      <c r="Q30" s="10">
        <f t="shared" si="1"/>
        <v>0</v>
      </c>
      <c r="R30" s="4" t="b">
        <f t="shared" si="3"/>
        <v>0</v>
      </c>
      <c r="S30" s="6" t="str">
        <f t="shared" si="4"/>
        <v xml:space="preserve"> </v>
      </c>
      <c r="T30" s="7">
        <f t="shared" si="5"/>
        <v>0</v>
      </c>
      <c r="U30" s="67"/>
      <c r="V30" s="52"/>
      <c r="W30" s="34">
        <f>Pupilles!P36</f>
        <v>0</v>
      </c>
      <c r="X30" s="34">
        <f>Pupilles!Q36</f>
        <v>0</v>
      </c>
      <c r="Y30" s="34">
        <f>Pupilles!R36</f>
        <v>0</v>
      </c>
      <c r="Z30" s="6" t="str">
        <f t="shared" si="6"/>
        <v/>
      </c>
      <c r="AA30" s="82">
        <f t="shared" si="2"/>
        <v>0</v>
      </c>
      <c r="AB30" s="42"/>
      <c r="AC30" s="34">
        <f>Pupilles!V36</f>
        <v>0</v>
      </c>
      <c r="AD30" s="34">
        <f>Pupilles!W36</f>
        <v>0</v>
      </c>
      <c r="AE30" s="6" t="str">
        <f t="shared" si="7"/>
        <v xml:space="preserve"> </v>
      </c>
      <c r="AF30" s="7">
        <f t="shared" si="21"/>
        <v>0</v>
      </c>
      <c r="AG30" s="42"/>
      <c r="AH30" s="46"/>
      <c r="AI30" s="163">
        <f>Pupilles!AA36</f>
        <v>0</v>
      </c>
      <c r="AJ30" s="48"/>
      <c r="AK30" s="148">
        <f t="shared" si="9"/>
        <v>1</v>
      </c>
      <c r="AL30" s="149">
        <f t="shared" si="10"/>
        <v>1</v>
      </c>
      <c r="AM30" s="148">
        <f t="shared" si="11"/>
        <v>0</v>
      </c>
      <c r="AN30" s="149">
        <f t="shared" si="12"/>
        <v>0</v>
      </c>
      <c r="AO30" s="19">
        <f t="shared" si="13"/>
        <v>1</v>
      </c>
      <c r="AP30" s="19">
        <f t="shared" si="14"/>
        <v>0</v>
      </c>
      <c r="AQ30" s="152" t="str">
        <f t="shared" si="15"/>
        <v xml:space="preserve"> </v>
      </c>
      <c r="AR30" s="149" t="str">
        <f t="shared" si="16"/>
        <v xml:space="preserve"> </v>
      </c>
      <c r="AS30" s="89"/>
      <c r="AT30" s="60"/>
      <c r="AU30" s="7" t="str">
        <f>IF(ISERROR(RANK(AQ30,AQ$9:$AQ$38,1)),"",RANK(AQ30,$AQ$9:$AQ$38,1))</f>
        <v/>
      </c>
      <c r="AV30" s="7" t="str">
        <f>IF(ISERROR(RANK(AR30,$AR$9:AR$38,1)),"",RANK(AR30,$AR$9:$AR$38,1))</f>
        <v/>
      </c>
      <c r="AW30" s="36"/>
    </row>
    <row r="31" spans="1:49" x14ac:dyDescent="0.25">
      <c r="A31" s="8">
        <f>Pupilles!A37</f>
        <v>0</v>
      </c>
      <c r="B31" s="31">
        <f>Pupilles!B37</f>
        <v>0</v>
      </c>
      <c r="C31" s="30" t="str">
        <f>Pupilles!C37</f>
        <v xml:space="preserve"> </v>
      </c>
      <c r="D31" s="4" t="str">
        <f>Pupilles!D37</f>
        <v xml:space="preserve"> </v>
      </c>
      <c r="E31" s="9" t="str">
        <f>Pupilles!E37</f>
        <v xml:space="preserve"> </v>
      </c>
      <c r="F31" s="35" t="str">
        <f>Pupilles!F37</f>
        <v xml:space="preserve"> </v>
      </c>
      <c r="G31" s="67"/>
      <c r="H31" s="73">
        <f>Pupilles!H37</f>
        <v>0</v>
      </c>
      <c r="I31" s="10">
        <f t="shared" si="0"/>
        <v>0</v>
      </c>
      <c r="J31" s="34">
        <f>Pupilles!I37</f>
        <v>0</v>
      </c>
      <c r="K31" s="34">
        <f>Pupilles!J37</f>
        <v>0</v>
      </c>
      <c r="L31" s="34">
        <f>Pupilles!K37</f>
        <v>0</v>
      </c>
      <c r="M31" s="10">
        <f t="shared" si="17"/>
        <v>0</v>
      </c>
      <c r="N31" s="6" t="str">
        <f t="shared" si="18"/>
        <v>0</v>
      </c>
      <c r="O31" s="6">
        <f t="shared" si="19"/>
        <v>0</v>
      </c>
      <c r="P31" s="6">
        <f t="shared" si="20"/>
        <v>0</v>
      </c>
      <c r="Q31" s="10">
        <f t="shared" si="1"/>
        <v>0</v>
      </c>
      <c r="R31" s="4" t="b">
        <f t="shared" si="3"/>
        <v>0</v>
      </c>
      <c r="S31" s="6" t="str">
        <f t="shared" si="4"/>
        <v xml:space="preserve"> </v>
      </c>
      <c r="T31" s="7">
        <f t="shared" si="5"/>
        <v>0</v>
      </c>
      <c r="U31" s="67"/>
      <c r="V31" s="52"/>
      <c r="W31" s="34">
        <f>Pupilles!P37</f>
        <v>0</v>
      </c>
      <c r="X31" s="34">
        <f>Pupilles!Q37</f>
        <v>0</v>
      </c>
      <c r="Y31" s="34">
        <f>Pupilles!R37</f>
        <v>0</v>
      </c>
      <c r="Z31" s="6" t="str">
        <f t="shared" si="6"/>
        <v/>
      </c>
      <c r="AA31" s="82">
        <f t="shared" si="2"/>
        <v>0</v>
      </c>
      <c r="AB31" s="42"/>
      <c r="AC31" s="34">
        <f>Pupilles!V37</f>
        <v>0</v>
      </c>
      <c r="AD31" s="34">
        <f>Pupilles!W37</f>
        <v>0</v>
      </c>
      <c r="AE31" s="6" t="str">
        <f t="shared" si="7"/>
        <v xml:space="preserve"> </v>
      </c>
      <c r="AF31" s="7">
        <f t="shared" si="21"/>
        <v>0</v>
      </c>
      <c r="AG31" s="42"/>
      <c r="AH31" s="46"/>
      <c r="AI31" s="163">
        <f>Pupilles!AA37</f>
        <v>0</v>
      </c>
      <c r="AJ31" s="48"/>
      <c r="AK31" s="148">
        <f t="shared" si="9"/>
        <v>1</v>
      </c>
      <c r="AL31" s="149">
        <f t="shared" si="10"/>
        <v>1</v>
      </c>
      <c r="AM31" s="148">
        <f t="shared" si="11"/>
        <v>0</v>
      </c>
      <c r="AN31" s="149">
        <f t="shared" si="12"/>
        <v>0</v>
      </c>
      <c r="AO31" s="19">
        <f t="shared" si="13"/>
        <v>1</v>
      </c>
      <c r="AP31" s="19">
        <f t="shared" si="14"/>
        <v>0</v>
      </c>
      <c r="AQ31" s="152" t="str">
        <f t="shared" si="15"/>
        <v xml:space="preserve"> </v>
      </c>
      <c r="AR31" s="149" t="str">
        <f t="shared" si="16"/>
        <v xml:space="preserve"> </v>
      </c>
      <c r="AS31" s="89"/>
      <c r="AT31" s="60"/>
      <c r="AU31" s="7" t="str">
        <f>IF(ISERROR(RANK(AQ31,AQ$9:$AQ$38,1)),"",RANK(AQ31,$AQ$9:$AQ$38,1))</f>
        <v/>
      </c>
      <c r="AV31" s="7" t="str">
        <f>IF(ISERROR(RANK(AR31,$AR$9:AR$38,1)),"",RANK(AR31,$AR$9:$AR$38,1))</f>
        <v/>
      </c>
      <c r="AW31" s="36"/>
    </row>
    <row r="32" spans="1:49" x14ac:dyDescent="0.25">
      <c r="A32" s="8">
        <f>Pupilles!A38</f>
        <v>0</v>
      </c>
      <c r="B32" s="31">
        <f>Pupilles!B38</f>
        <v>0</v>
      </c>
      <c r="C32" s="30" t="str">
        <f>Pupilles!C38</f>
        <v xml:space="preserve"> </v>
      </c>
      <c r="D32" s="4" t="str">
        <f>Pupilles!D38</f>
        <v xml:space="preserve"> </v>
      </c>
      <c r="E32" s="9" t="str">
        <f>Pupilles!E38</f>
        <v xml:space="preserve"> </v>
      </c>
      <c r="F32" s="35" t="str">
        <f>Pupilles!F38</f>
        <v xml:space="preserve"> </v>
      </c>
      <c r="G32" s="67"/>
      <c r="H32" s="73">
        <f>Pupilles!H38</f>
        <v>0</v>
      </c>
      <c r="I32" s="10">
        <f t="shared" si="0"/>
        <v>0</v>
      </c>
      <c r="J32" s="34">
        <f>Pupilles!I38</f>
        <v>0</v>
      </c>
      <c r="K32" s="34">
        <f>Pupilles!J38</f>
        <v>0</v>
      </c>
      <c r="L32" s="34">
        <f>Pupilles!K38</f>
        <v>0</v>
      </c>
      <c r="M32" s="10">
        <f t="shared" si="17"/>
        <v>0</v>
      </c>
      <c r="N32" s="6" t="str">
        <f t="shared" si="18"/>
        <v>0</v>
      </c>
      <c r="O32" s="6">
        <f t="shared" si="19"/>
        <v>0</v>
      </c>
      <c r="P32" s="6">
        <f t="shared" si="20"/>
        <v>0</v>
      </c>
      <c r="Q32" s="10">
        <f t="shared" si="1"/>
        <v>0</v>
      </c>
      <c r="R32" s="4" t="b">
        <f t="shared" si="3"/>
        <v>0</v>
      </c>
      <c r="S32" s="6" t="str">
        <f t="shared" si="4"/>
        <v xml:space="preserve"> </v>
      </c>
      <c r="T32" s="7">
        <f t="shared" si="5"/>
        <v>0</v>
      </c>
      <c r="U32" s="67"/>
      <c r="V32" s="52"/>
      <c r="W32" s="34">
        <f>Pupilles!P38</f>
        <v>0</v>
      </c>
      <c r="X32" s="34">
        <f>Pupilles!Q38</f>
        <v>0</v>
      </c>
      <c r="Y32" s="34">
        <f>Pupilles!R38</f>
        <v>0</v>
      </c>
      <c r="Z32" s="6" t="str">
        <f t="shared" si="6"/>
        <v/>
      </c>
      <c r="AA32" s="82">
        <f t="shared" si="2"/>
        <v>0</v>
      </c>
      <c r="AB32" s="42"/>
      <c r="AC32" s="34">
        <f>Pupilles!V38</f>
        <v>0</v>
      </c>
      <c r="AD32" s="34">
        <f>Pupilles!W38</f>
        <v>0</v>
      </c>
      <c r="AE32" s="6" t="str">
        <f t="shared" si="7"/>
        <v xml:space="preserve"> </v>
      </c>
      <c r="AF32" s="7">
        <f t="shared" si="21"/>
        <v>0</v>
      </c>
      <c r="AG32" s="42"/>
      <c r="AH32" s="46"/>
      <c r="AI32" s="163">
        <f>Pupilles!AA38</f>
        <v>0</v>
      </c>
      <c r="AJ32" s="48"/>
      <c r="AK32" s="148">
        <f t="shared" si="9"/>
        <v>1</v>
      </c>
      <c r="AL32" s="149">
        <f t="shared" si="10"/>
        <v>1</v>
      </c>
      <c r="AM32" s="148">
        <f t="shared" si="11"/>
        <v>0</v>
      </c>
      <c r="AN32" s="149">
        <f t="shared" si="12"/>
        <v>0</v>
      </c>
      <c r="AO32" s="19">
        <f t="shared" si="13"/>
        <v>1</v>
      </c>
      <c r="AP32" s="19">
        <f t="shared" si="14"/>
        <v>0</v>
      </c>
      <c r="AQ32" s="152" t="str">
        <f t="shared" si="15"/>
        <v xml:space="preserve"> </v>
      </c>
      <c r="AR32" s="149" t="str">
        <f t="shared" si="16"/>
        <v xml:space="preserve"> </v>
      </c>
      <c r="AS32" s="89"/>
      <c r="AT32" s="60"/>
      <c r="AU32" s="7" t="str">
        <f>IF(ISERROR(RANK(AQ32,AQ$9:$AQ$38,1)),"",RANK(AQ32,$AQ$9:$AQ$38,1))</f>
        <v/>
      </c>
      <c r="AV32" s="7" t="str">
        <f>IF(ISERROR(RANK(AR32,$AR$9:AR$38,1)),"",RANK(AR32,$AR$9:$AR$38,1))</f>
        <v/>
      </c>
      <c r="AW32" s="36"/>
    </row>
    <row r="33" spans="1:49" x14ac:dyDescent="0.25">
      <c r="A33" s="8">
        <f>Pupilles!A39</f>
        <v>0</v>
      </c>
      <c r="B33" s="31">
        <f>Pupilles!B39</f>
        <v>0</v>
      </c>
      <c r="C33" s="30" t="str">
        <f>Pupilles!C39</f>
        <v xml:space="preserve"> </v>
      </c>
      <c r="D33" s="4" t="str">
        <f>Pupilles!D39</f>
        <v xml:space="preserve"> </v>
      </c>
      <c r="E33" s="9" t="str">
        <f>Pupilles!E39</f>
        <v xml:space="preserve"> </v>
      </c>
      <c r="F33" s="35" t="str">
        <f>Pupilles!F39</f>
        <v xml:space="preserve"> </v>
      </c>
      <c r="G33" s="67"/>
      <c r="H33" s="73">
        <f>Pupilles!H39</f>
        <v>0</v>
      </c>
      <c r="I33" s="10">
        <f t="shared" si="0"/>
        <v>0</v>
      </c>
      <c r="J33" s="34">
        <f>Pupilles!I39</f>
        <v>0</v>
      </c>
      <c r="K33" s="34">
        <f>Pupilles!J39</f>
        <v>0</v>
      </c>
      <c r="L33" s="34">
        <f>Pupilles!K39</f>
        <v>0</v>
      </c>
      <c r="M33" s="10">
        <f t="shared" si="17"/>
        <v>0</v>
      </c>
      <c r="N33" s="6" t="str">
        <f t="shared" si="18"/>
        <v>0</v>
      </c>
      <c r="O33" s="6">
        <f t="shared" si="19"/>
        <v>0</v>
      </c>
      <c r="P33" s="6">
        <f t="shared" si="20"/>
        <v>0</v>
      </c>
      <c r="Q33" s="10">
        <f t="shared" si="1"/>
        <v>0</v>
      </c>
      <c r="R33" s="4" t="b">
        <f t="shared" si="3"/>
        <v>0</v>
      </c>
      <c r="S33" s="6" t="str">
        <f t="shared" si="4"/>
        <v xml:space="preserve"> </v>
      </c>
      <c r="T33" s="7">
        <f t="shared" si="5"/>
        <v>0</v>
      </c>
      <c r="U33" s="67"/>
      <c r="V33" s="52"/>
      <c r="W33" s="34">
        <f>Pupilles!P39</f>
        <v>0</v>
      </c>
      <c r="X33" s="34">
        <f>Pupilles!Q39</f>
        <v>0</v>
      </c>
      <c r="Y33" s="34">
        <f>Pupilles!R39</f>
        <v>0</v>
      </c>
      <c r="Z33" s="6" t="str">
        <f t="shared" si="6"/>
        <v/>
      </c>
      <c r="AA33" s="82">
        <f t="shared" si="2"/>
        <v>0</v>
      </c>
      <c r="AB33" s="42"/>
      <c r="AC33" s="34">
        <f>Pupilles!V39</f>
        <v>0</v>
      </c>
      <c r="AD33" s="34">
        <f>Pupilles!W39</f>
        <v>0</v>
      </c>
      <c r="AE33" s="6" t="str">
        <f t="shared" si="7"/>
        <v xml:space="preserve"> </v>
      </c>
      <c r="AF33" s="7">
        <f t="shared" si="21"/>
        <v>0</v>
      </c>
      <c r="AG33" s="42"/>
      <c r="AH33" s="46"/>
      <c r="AI33" s="163">
        <f>Pupilles!AA39</f>
        <v>0</v>
      </c>
      <c r="AJ33" s="48"/>
      <c r="AK33" s="148">
        <f t="shared" si="9"/>
        <v>1</v>
      </c>
      <c r="AL33" s="149">
        <f t="shared" si="10"/>
        <v>1</v>
      </c>
      <c r="AM33" s="148">
        <f t="shared" si="11"/>
        <v>0</v>
      </c>
      <c r="AN33" s="149">
        <f t="shared" si="12"/>
        <v>0</v>
      </c>
      <c r="AO33" s="19">
        <f t="shared" si="13"/>
        <v>1</v>
      </c>
      <c r="AP33" s="19">
        <f t="shared" si="14"/>
        <v>0</v>
      </c>
      <c r="AQ33" s="152" t="str">
        <f t="shared" si="15"/>
        <v xml:space="preserve"> </v>
      </c>
      <c r="AR33" s="149" t="str">
        <f t="shared" si="16"/>
        <v xml:space="preserve"> </v>
      </c>
      <c r="AS33" s="89"/>
      <c r="AT33" s="60"/>
      <c r="AU33" s="7" t="str">
        <f>IF(ISERROR(RANK(AQ33,AQ$9:$AQ$38,1)),"",RANK(AQ33,$AQ$9:$AQ$38,1))</f>
        <v/>
      </c>
      <c r="AV33" s="7" t="str">
        <f>IF(ISERROR(RANK(AR33,$AR$9:AR$38,1)),"",RANK(AR33,$AR$9:$AR$38,1))</f>
        <v/>
      </c>
      <c r="AW33" s="36"/>
    </row>
    <row r="34" spans="1:49" x14ac:dyDescent="0.25">
      <c r="A34" s="8">
        <f>Pupilles!A40</f>
        <v>0</v>
      </c>
      <c r="B34" s="31">
        <f>Pupilles!B40</f>
        <v>0</v>
      </c>
      <c r="C34" s="30" t="str">
        <f>Pupilles!C40</f>
        <v xml:space="preserve"> </v>
      </c>
      <c r="D34" s="4" t="str">
        <f>Pupilles!D40</f>
        <v xml:space="preserve"> </v>
      </c>
      <c r="E34" s="9" t="str">
        <f>Pupilles!E40</f>
        <v xml:space="preserve"> </v>
      </c>
      <c r="F34" s="35" t="str">
        <f>Pupilles!F40</f>
        <v xml:space="preserve"> </v>
      </c>
      <c r="G34" s="67"/>
      <c r="H34" s="73">
        <f>Pupilles!H40</f>
        <v>0</v>
      </c>
      <c r="I34" s="10">
        <f t="shared" si="0"/>
        <v>0</v>
      </c>
      <c r="J34" s="34">
        <f>Pupilles!I40</f>
        <v>0</v>
      </c>
      <c r="K34" s="34">
        <f>Pupilles!J40</f>
        <v>0</v>
      </c>
      <c r="L34" s="34">
        <f>Pupilles!K40</f>
        <v>0</v>
      </c>
      <c r="M34" s="10">
        <f t="shared" si="17"/>
        <v>0</v>
      </c>
      <c r="N34" s="6" t="str">
        <f t="shared" si="18"/>
        <v>0</v>
      </c>
      <c r="O34" s="6">
        <f t="shared" si="19"/>
        <v>0</v>
      </c>
      <c r="P34" s="6">
        <f t="shared" si="20"/>
        <v>0</v>
      </c>
      <c r="Q34" s="10">
        <f t="shared" si="1"/>
        <v>0</v>
      </c>
      <c r="R34" s="4" t="b">
        <f t="shared" si="3"/>
        <v>0</v>
      </c>
      <c r="S34" s="6" t="str">
        <f t="shared" si="4"/>
        <v xml:space="preserve"> </v>
      </c>
      <c r="T34" s="7">
        <f t="shared" si="5"/>
        <v>0</v>
      </c>
      <c r="U34" s="67"/>
      <c r="V34" s="52"/>
      <c r="W34" s="34">
        <f>Pupilles!P40</f>
        <v>0</v>
      </c>
      <c r="X34" s="34">
        <f>Pupilles!Q40</f>
        <v>0</v>
      </c>
      <c r="Y34" s="34">
        <f>Pupilles!R40</f>
        <v>0</v>
      </c>
      <c r="Z34" s="6" t="str">
        <f t="shared" si="6"/>
        <v/>
      </c>
      <c r="AA34" s="82">
        <f t="shared" si="2"/>
        <v>0</v>
      </c>
      <c r="AB34" s="42"/>
      <c r="AC34" s="34">
        <f>Pupilles!V40</f>
        <v>0</v>
      </c>
      <c r="AD34" s="34">
        <f>Pupilles!W40</f>
        <v>0</v>
      </c>
      <c r="AE34" s="6" t="str">
        <f t="shared" si="7"/>
        <v xml:space="preserve"> </v>
      </c>
      <c r="AF34" s="7">
        <f t="shared" si="21"/>
        <v>0</v>
      </c>
      <c r="AG34" s="42"/>
      <c r="AH34" s="46"/>
      <c r="AI34" s="163">
        <f>Pupilles!AA40</f>
        <v>0</v>
      </c>
      <c r="AJ34" s="48"/>
      <c r="AK34" s="148">
        <f t="shared" si="9"/>
        <v>1</v>
      </c>
      <c r="AL34" s="149">
        <f t="shared" si="10"/>
        <v>1</v>
      </c>
      <c r="AM34" s="148">
        <f t="shared" si="11"/>
        <v>0</v>
      </c>
      <c r="AN34" s="149">
        <f t="shared" si="12"/>
        <v>0</v>
      </c>
      <c r="AO34" s="19">
        <f t="shared" si="13"/>
        <v>1</v>
      </c>
      <c r="AP34" s="19">
        <f t="shared" si="14"/>
        <v>0</v>
      </c>
      <c r="AQ34" s="152" t="str">
        <f t="shared" si="15"/>
        <v xml:space="preserve"> </v>
      </c>
      <c r="AR34" s="149" t="str">
        <f t="shared" si="16"/>
        <v xml:space="preserve"> </v>
      </c>
      <c r="AS34" s="89"/>
      <c r="AT34" s="60"/>
      <c r="AU34" s="7" t="str">
        <f>IF(ISERROR(RANK(AQ34,AQ$9:$AQ$38,1)),"",RANK(AQ34,$AQ$9:$AQ$38,1))</f>
        <v/>
      </c>
      <c r="AV34" s="7" t="str">
        <f>IF(ISERROR(RANK(AR34,$AR$9:AR$38,1)),"",RANK(AR34,$AR$9:$AR$38,1))</f>
        <v/>
      </c>
      <c r="AW34" s="36"/>
    </row>
    <row r="35" spans="1:49" x14ac:dyDescent="0.25">
      <c r="A35" s="8">
        <f>Pupilles!A41</f>
        <v>0</v>
      </c>
      <c r="B35" s="31">
        <f>Pupilles!B41</f>
        <v>0</v>
      </c>
      <c r="C35" s="30" t="str">
        <f>Pupilles!C41</f>
        <v xml:space="preserve"> </v>
      </c>
      <c r="D35" s="4" t="str">
        <f>Pupilles!D41</f>
        <v xml:space="preserve"> </v>
      </c>
      <c r="E35" s="9" t="str">
        <f>Pupilles!E41</f>
        <v xml:space="preserve"> </v>
      </c>
      <c r="F35" s="35" t="str">
        <f>Pupilles!F41</f>
        <v xml:space="preserve"> </v>
      </c>
      <c r="G35" s="67"/>
      <c r="H35" s="73">
        <f>Pupilles!H41</f>
        <v>0</v>
      </c>
      <c r="I35" s="10">
        <f t="shared" si="0"/>
        <v>0</v>
      </c>
      <c r="J35" s="34">
        <f>Pupilles!I41</f>
        <v>0</v>
      </c>
      <c r="K35" s="34">
        <f>Pupilles!J41</f>
        <v>0</v>
      </c>
      <c r="L35" s="34">
        <f>Pupilles!K41</f>
        <v>0</v>
      </c>
      <c r="M35" s="10">
        <f t="shared" si="17"/>
        <v>0</v>
      </c>
      <c r="N35" s="6" t="str">
        <f t="shared" si="18"/>
        <v>0</v>
      </c>
      <c r="O35" s="6">
        <f t="shared" si="19"/>
        <v>0</v>
      </c>
      <c r="P35" s="6">
        <f t="shared" si="20"/>
        <v>0</v>
      </c>
      <c r="Q35" s="10">
        <f t="shared" si="1"/>
        <v>0</v>
      </c>
      <c r="R35" s="4" t="b">
        <f t="shared" si="3"/>
        <v>0</v>
      </c>
      <c r="S35" s="6" t="str">
        <f t="shared" si="4"/>
        <v xml:space="preserve"> </v>
      </c>
      <c r="T35" s="7">
        <f t="shared" si="5"/>
        <v>0</v>
      </c>
      <c r="U35" s="67"/>
      <c r="V35" s="52"/>
      <c r="W35" s="34">
        <f>Pupilles!P41</f>
        <v>0</v>
      </c>
      <c r="X35" s="34">
        <f>Pupilles!Q41</f>
        <v>0</v>
      </c>
      <c r="Y35" s="34">
        <f>Pupilles!R41</f>
        <v>0</v>
      </c>
      <c r="Z35" s="6" t="str">
        <f t="shared" si="6"/>
        <v/>
      </c>
      <c r="AA35" s="82">
        <f t="shared" si="2"/>
        <v>0</v>
      </c>
      <c r="AB35" s="42"/>
      <c r="AC35" s="34">
        <f>Pupilles!V41</f>
        <v>0</v>
      </c>
      <c r="AD35" s="34">
        <f>Pupilles!W41</f>
        <v>0</v>
      </c>
      <c r="AE35" s="6" t="str">
        <f t="shared" si="7"/>
        <v xml:space="preserve"> </v>
      </c>
      <c r="AF35" s="7">
        <f t="shared" si="21"/>
        <v>0</v>
      </c>
      <c r="AG35" s="42"/>
      <c r="AH35" s="46"/>
      <c r="AI35" s="163">
        <f>Pupilles!AA41</f>
        <v>0</v>
      </c>
      <c r="AJ35" s="48"/>
      <c r="AK35" s="148">
        <f t="shared" si="9"/>
        <v>1</v>
      </c>
      <c r="AL35" s="149">
        <f t="shared" si="10"/>
        <v>1</v>
      </c>
      <c r="AM35" s="148">
        <f t="shared" si="11"/>
        <v>0</v>
      </c>
      <c r="AN35" s="149">
        <f t="shared" si="12"/>
        <v>0</v>
      </c>
      <c r="AO35" s="19">
        <f t="shared" si="13"/>
        <v>1</v>
      </c>
      <c r="AP35" s="19">
        <f t="shared" si="14"/>
        <v>0</v>
      </c>
      <c r="AQ35" s="152" t="str">
        <f t="shared" si="15"/>
        <v xml:space="preserve"> </v>
      </c>
      <c r="AR35" s="149" t="str">
        <f t="shared" si="16"/>
        <v xml:space="preserve"> </v>
      </c>
      <c r="AS35" s="89"/>
      <c r="AT35" s="60"/>
      <c r="AU35" s="7" t="str">
        <f>IF(ISERROR(RANK(AQ35,AQ$9:$AQ$38,1)),"",RANK(AQ35,$AQ$9:$AQ$38,1))</f>
        <v/>
      </c>
      <c r="AV35" s="7" t="str">
        <f>IF(ISERROR(RANK(AR35,$AR$9:AR$38,1)),"",RANK(AR35,$AR$9:$AR$38,1))</f>
        <v/>
      </c>
      <c r="AW35" s="36"/>
    </row>
    <row r="36" spans="1:49" x14ac:dyDescent="0.25">
      <c r="A36" s="8">
        <f>Pupilles!A42</f>
        <v>0</v>
      </c>
      <c r="B36" s="31">
        <f>Pupilles!B42</f>
        <v>0</v>
      </c>
      <c r="C36" s="30" t="str">
        <f>Pupilles!C42</f>
        <v xml:space="preserve"> </v>
      </c>
      <c r="D36" s="4" t="str">
        <f>Pupilles!D42</f>
        <v xml:space="preserve"> </v>
      </c>
      <c r="E36" s="9" t="str">
        <f>Pupilles!E42</f>
        <v xml:space="preserve"> </v>
      </c>
      <c r="F36" s="35" t="str">
        <f>Pupilles!F42</f>
        <v xml:space="preserve"> </v>
      </c>
      <c r="G36" s="67"/>
      <c r="H36" s="73">
        <f>Pupilles!H42</f>
        <v>0</v>
      </c>
      <c r="I36" s="10">
        <f t="shared" si="0"/>
        <v>0</v>
      </c>
      <c r="J36" s="34">
        <f>Pupilles!I42</f>
        <v>0</v>
      </c>
      <c r="K36" s="34">
        <f>Pupilles!J42</f>
        <v>0</v>
      </c>
      <c r="L36" s="34">
        <f>Pupilles!K42</f>
        <v>0</v>
      </c>
      <c r="M36" s="10">
        <f t="shared" si="17"/>
        <v>0</v>
      </c>
      <c r="N36" s="6" t="str">
        <f t="shared" si="18"/>
        <v>0</v>
      </c>
      <c r="O36" s="6">
        <f t="shared" si="19"/>
        <v>0</v>
      </c>
      <c r="P36" s="6">
        <f t="shared" si="20"/>
        <v>0</v>
      </c>
      <c r="Q36" s="10">
        <f t="shared" si="1"/>
        <v>0</v>
      </c>
      <c r="R36" s="4" t="b">
        <f t="shared" si="3"/>
        <v>0</v>
      </c>
      <c r="S36" s="6" t="str">
        <f t="shared" si="4"/>
        <v xml:space="preserve"> </v>
      </c>
      <c r="T36" s="7">
        <f t="shared" si="5"/>
        <v>0</v>
      </c>
      <c r="U36" s="67"/>
      <c r="V36" s="52"/>
      <c r="W36" s="34">
        <f>Pupilles!P42</f>
        <v>0</v>
      </c>
      <c r="X36" s="34">
        <f>Pupilles!Q42</f>
        <v>0</v>
      </c>
      <c r="Y36" s="34">
        <f>Pupilles!R42</f>
        <v>0</v>
      </c>
      <c r="Z36" s="6" t="str">
        <f t="shared" si="6"/>
        <v/>
      </c>
      <c r="AA36" s="82">
        <f t="shared" si="2"/>
        <v>0</v>
      </c>
      <c r="AB36" s="42"/>
      <c r="AC36" s="34">
        <f>Pupilles!V42</f>
        <v>0</v>
      </c>
      <c r="AD36" s="34">
        <f>Pupilles!W42</f>
        <v>0</v>
      </c>
      <c r="AE36" s="6" t="str">
        <f t="shared" si="7"/>
        <v xml:space="preserve"> </v>
      </c>
      <c r="AF36" s="7">
        <f t="shared" si="21"/>
        <v>0</v>
      </c>
      <c r="AG36" s="42"/>
      <c r="AH36" s="46"/>
      <c r="AI36" s="163">
        <f>Pupilles!AA42</f>
        <v>0</v>
      </c>
      <c r="AJ36" s="48"/>
      <c r="AK36" s="148">
        <f t="shared" si="9"/>
        <v>1</v>
      </c>
      <c r="AL36" s="149">
        <f t="shared" si="10"/>
        <v>1</v>
      </c>
      <c r="AM36" s="148">
        <f t="shared" si="11"/>
        <v>0</v>
      </c>
      <c r="AN36" s="149">
        <f t="shared" si="12"/>
        <v>0</v>
      </c>
      <c r="AO36" s="19">
        <f t="shared" si="13"/>
        <v>1</v>
      </c>
      <c r="AP36" s="19">
        <f t="shared" si="14"/>
        <v>0</v>
      </c>
      <c r="AQ36" s="152" t="str">
        <f t="shared" si="15"/>
        <v xml:space="preserve"> </v>
      </c>
      <c r="AR36" s="149" t="str">
        <f t="shared" si="16"/>
        <v xml:space="preserve"> </v>
      </c>
      <c r="AS36" s="89"/>
      <c r="AT36" s="60"/>
      <c r="AU36" s="7" t="str">
        <f>IF(ISERROR(RANK(AQ36,AQ$9:$AQ$38,1)),"",RANK(AQ36,$AQ$9:$AQ$38,1))</f>
        <v/>
      </c>
      <c r="AV36" s="7" t="str">
        <f>IF(ISERROR(RANK(AR36,$AR$9:AR$38,1)),"",RANK(AR36,$AR$9:$AR$38,1))</f>
        <v/>
      </c>
      <c r="AW36" s="36"/>
    </row>
    <row r="37" spans="1:49" x14ac:dyDescent="0.25">
      <c r="A37" s="8">
        <f>Pupilles!A43</f>
        <v>0</v>
      </c>
      <c r="B37" s="31">
        <f>Pupilles!B43</f>
        <v>0</v>
      </c>
      <c r="C37" s="30" t="str">
        <f>Pupilles!C43</f>
        <v xml:space="preserve"> </v>
      </c>
      <c r="D37" s="4" t="str">
        <f>Pupilles!D43</f>
        <v xml:space="preserve"> </v>
      </c>
      <c r="E37" s="9" t="str">
        <f>Pupilles!E43</f>
        <v xml:space="preserve"> </v>
      </c>
      <c r="F37" s="35" t="str">
        <f>Pupilles!F43</f>
        <v xml:space="preserve"> </v>
      </c>
      <c r="G37" s="67"/>
      <c r="H37" s="73">
        <f>Pupilles!H43</f>
        <v>0</v>
      </c>
      <c r="I37" s="10">
        <f t="shared" si="0"/>
        <v>0</v>
      </c>
      <c r="J37" s="34">
        <f>Pupilles!I43</f>
        <v>0</v>
      </c>
      <c r="K37" s="34">
        <f>Pupilles!J43</f>
        <v>0</v>
      </c>
      <c r="L37" s="34">
        <f>Pupilles!K43</f>
        <v>0</v>
      </c>
      <c r="M37" s="10">
        <f t="shared" si="17"/>
        <v>0</v>
      </c>
      <c r="N37" s="6" t="str">
        <f t="shared" si="18"/>
        <v>0</v>
      </c>
      <c r="O37" s="6">
        <f t="shared" si="19"/>
        <v>0</v>
      </c>
      <c r="P37" s="6">
        <f t="shared" si="20"/>
        <v>0</v>
      </c>
      <c r="Q37" s="10">
        <f t="shared" si="1"/>
        <v>0</v>
      </c>
      <c r="R37" s="4" t="b">
        <f t="shared" si="3"/>
        <v>0</v>
      </c>
      <c r="S37" s="6" t="str">
        <f t="shared" si="4"/>
        <v xml:space="preserve"> </v>
      </c>
      <c r="T37" s="7">
        <f t="shared" si="5"/>
        <v>0</v>
      </c>
      <c r="U37" s="67"/>
      <c r="V37" s="52"/>
      <c r="W37" s="34">
        <f>Pupilles!P43</f>
        <v>0</v>
      </c>
      <c r="X37" s="34">
        <f>Pupilles!Q43</f>
        <v>0</v>
      </c>
      <c r="Y37" s="34">
        <f>Pupilles!R43</f>
        <v>0</v>
      </c>
      <c r="Z37" s="6" t="str">
        <f t="shared" si="6"/>
        <v/>
      </c>
      <c r="AA37" s="82">
        <f t="shared" si="2"/>
        <v>0</v>
      </c>
      <c r="AB37" s="42"/>
      <c r="AC37" s="34">
        <f>Pupilles!V43</f>
        <v>0</v>
      </c>
      <c r="AD37" s="34">
        <f>Pupilles!W43</f>
        <v>0</v>
      </c>
      <c r="AE37" s="6" t="str">
        <f t="shared" si="7"/>
        <v xml:space="preserve"> </v>
      </c>
      <c r="AF37" s="7">
        <f t="shared" si="21"/>
        <v>0</v>
      </c>
      <c r="AG37" s="42"/>
      <c r="AH37" s="46"/>
      <c r="AI37" s="163">
        <f>Pupilles!AA43</f>
        <v>0</v>
      </c>
      <c r="AJ37" s="48"/>
      <c r="AK37" s="148">
        <f t="shared" si="9"/>
        <v>1</v>
      </c>
      <c r="AL37" s="149">
        <f t="shared" si="10"/>
        <v>1</v>
      </c>
      <c r="AM37" s="148">
        <f t="shared" si="11"/>
        <v>0</v>
      </c>
      <c r="AN37" s="149">
        <f t="shared" si="12"/>
        <v>0</v>
      </c>
      <c r="AO37" s="19">
        <f t="shared" si="13"/>
        <v>1</v>
      </c>
      <c r="AP37" s="19">
        <f t="shared" si="14"/>
        <v>0</v>
      </c>
      <c r="AQ37" s="152" t="str">
        <f t="shared" si="15"/>
        <v xml:space="preserve"> </v>
      </c>
      <c r="AR37" s="149" t="str">
        <f t="shared" si="16"/>
        <v xml:space="preserve"> </v>
      </c>
      <c r="AS37" s="89"/>
      <c r="AT37" s="60"/>
      <c r="AU37" s="7" t="str">
        <f>IF(ISERROR(RANK(AQ37,AQ$9:$AQ$38,1)),"",RANK(AQ37,$AQ$9:$AQ$38,1))</f>
        <v/>
      </c>
      <c r="AV37" s="7" t="str">
        <f>IF(ISERROR(RANK(AR37,$AR$9:AR$38,1)),"",RANK(AR37,$AR$9:$AR$38,1))</f>
        <v/>
      </c>
      <c r="AW37" s="36"/>
    </row>
    <row r="38" spans="1:49" ht="15.75" thickBot="1" x14ac:dyDescent="0.3">
      <c r="A38" s="15">
        <f>Pupilles!A44</f>
        <v>0</v>
      </c>
      <c r="B38" s="32">
        <f>Pupilles!B44</f>
        <v>0</v>
      </c>
      <c r="C38" s="96" t="str">
        <f>Pupilles!C44</f>
        <v xml:space="preserve"> </v>
      </c>
      <c r="D38" s="16" t="str">
        <f>Pupilles!D44</f>
        <v xml:space="preserve"> </v>
      </c>
      <c r="E38" s="17" t="str">
        <f>Pupilles!E44</f>
        <v xml:space="preserve"> </v>
      </c>
      <c r="F38" s="97" t="str">
        <f>Pupilles!F44</f>
        <v xml:space="preserve"> </v>
      </c>
      <c r="G38" s="68"/>
      <c r="H38" s="73">
        <f>Pupilles!H44</f>
        <v>0</v>
      </c>
      <c r="I38" s="74">
        <f t="shared" si="0"/>
        <v>0</v>
      </c>
      <c r="J38" s="34">
        <f>Pupilles!I44</f>
        <v>0</v>
      </c>
      <c r="K38" s="34">
        <f>Pupilles!J44</f>
        <v>0</v>
      </c>
      <c r="L38" s="34">
        <f>Pupilles!K44</f>
        <v>0</v>
      </c>
      <c r="M38" s="74">
        <f t="shared" si="17"/>
        <v>0</v>
      </c>
      <c r="N38" s="75" t="str">
        <f t="shared" si="18"/>
        <v>0</v>
      </c>
      <c r="O38" s="75">
        <f t="shared" si="19"/>
        <v>0</v>
      </c>
      <c r="P38" s="75">
        <f t="shared" si="20"/>
        <v>0</v>
      </c>
      <c r="Q38" s="74">
        <f t="shared" si="1"/>
        <v>0</v>
      </c>
      <c r="R38" s="76" t="b">
        <f t="shared" si="3"/>
        <v>0</v>
      </c>
      <c r="S38" s="6" t="str">
        <f t="shared" si="4"/>
        <v xml:space="preserve"> </v>
      </c>
      <c r="T38" s="7">
        <f t="shared" si="5"/>
        <v>0</v>
      </c>
      <c r="U38" s="68"/>
      <c r="V38" s="55"/>
      <c r="W38" s="34">
        <f>Pupilles!P44</f>
        <v>0</v>
      </c>
      <c r="X38" s="34">
        <f>Pupilles!Q44</f>
        <v>0</v>
      </c>
      <c r="Y38" s="34">
        <f>Pupilles!R44</f>
        <v>0</v>
      </c>
      <c r="Z38" s="6" t="str">
        <f t="shared" si="6"/>
        <v/>
      </c>
      <c r="AA38" s="82">
        <f t="shared" si="2"/>
        <v>0</v>
      </c>
      <c r="AB38" s="43"/>
      <c r="AC38" s="34">
        <f>Pupilles!V44</f>
        <v>0</v>
      </c>
      <c r="AD38" s="34">
        <f>Pupilles!W44</f>
        <v>0</v>
      </c>
      <c r="AE38" s="6" t="str">
        <f t="shared" si="7"/>
        <v xml:space="preserve"> </v>
      </c>
      <c r="AF38" s="7">
        <f t="shared" si="21"/>
        <v>0</v>
      </c>
      <c r="AG38" s="43"/>
      <c r="AH38" s="47"/>
      <c r="AI38" s="163">
        <f>Pupilles!AA44</f>
        <v>0</v>
      </c>
      <c r="AJ38" s="54"/>
      <c r="AK38" s="150">
        <f t="shared" si="9"/>
        <v>1</v>
      </c>
      <c r="AL38" s="151">
        <f t="shared" si="10"/>
        <v>1</v>
      </c>
      <c r="AM38" s="150">
        <f t="shared" si="11"/>
        <v>0</v>
      </c>
      <c r="AN38" s="151">
        <f t="shared" si="12"/>
        <v>0</v>
      </c>
      <c r="AO38" s="19">
        <f t="shared" si="13"/>
        <v>1</v>
      </c>
      <c r="AP38" s="19">
        <f t="shared" si="14"/>
        <v>0</v>
      </c>
      <c r="AQ38" s="153" t="str">
        <f t="shared" si="15"/>
        <v xml:space="preserve"> </v>
      </c>
      <c r="AR38" s="151" t="str">
        <f t="shared" si="16"/>
        <v xml:space="preserve"> </v>
      </c>
      <c r="AS38" s="89"/>
      <c r="AT38" s="60"/>
      <c r="AU38" s="7" t="str">
        <f>IF(ISERROR(RANK(AQ38,AQ$9:$AQ$38,1)),"",RANK(AQ38,$AQ$9:$AQ$38,1))</f>
        <v/>
      </c>
      <c r="AV38" s="7" t="str">
        <f>IF(ISERROR(RANK(AR38,$AR$9:AR$38,1)),"",RANK(AR38,$AR$9:$AR$38,1))</f>
        <v/>
      </c>
      <c r="AW38" s="36"/>
    </row>
    <row r="39" spans="1:49" ht="15.75" thickTop="1" x14ac:dyDescent="0.25">
      <c r="G39" s="63"/>
      <c r="H39" s="63"/>
      <c r="I39" s="69"/>
      <c r="J39" s="63"/>
      <c r="K39" s="69"/>
      <c r="L39" s="69"/>
      <c r="M39" s="69"/>
      <c r="N39" s="69"/>
      <c r="O39" s="63"/>
      <c r="P39" s="70"/>
      <c r="Q39" s="70"/>
      <c r="R39" s="63"/>
      <c r="S39" s="63"/>
      <c r="T39" s="63"/>
      <c r="U39" s="63"/>
      <c r="V39" s="50"/>
      <c r="W39" s="50"/>
      <c r="X39" s="53"/>
      <c r="Y39" s="53"/>
      <c r="Z39" s="50"/>
      <c r="AA39" s="80"/>
      <c r="AB39" s="38"/>
      <c r="AC39" s="38"/>
      <c r="AD39" s="38"/>
      <c r="AE39" s="38"/>
      <c r="AF39" s="38"/>
      <c r="AG39" s="38"/>
      <c r="AH39" s="44"/>
      <c r="AI39" s="44"/>
      <c r="AJ39" s="44"/>
      <c r="AK39" s="83"/>
      <c r="AL39" s="83"/>
      <c r="AM39" s="83"/>
      <c r="AN39" s="83"/>
      <c r="AO39" s="83"/>
      <c r="AP39" s="83"/>
      <c r="AQ39" s="83"/>
      <c r="AR39" s="84"/>
      <c r="AS39" s="84"/>
      <c r="AT39" s="37"/>
      <c r="AU39" s="37"/>
      <c r="AV39" s="37"/>
      <c r="AW39" s="36"/>
    </row>
    <row r="40" spans="1:49" x14ac:dyDescent="0.25">
      <c r="H40" s="2"/>
      <c r="J40" s="2"/>
      <c r="W40" s="2"/>
    </row>
    <row r="41" spans="1:49" x14ac:dyDescent="0.25">
      <c r="H41" s="2"/>
      <c r="J41" s="2"/>
      <c r="W41" s="2"/>
      <c r="Y41" s="1"/>
    </row>
    <row r="42" spans="1:49" x14ac:dyDescent="0.25">
      <c r="H42" s="2"/>
      <c r="J42" s="2"/>
      <c r="R42" s="2"/>
      <c r="W42" s="2"/>
      <c r="Y42" s="1"/>
    </row>
    <row r="43" spans="1:49" x14ac:dyDescent="0.25">
      <c r="Y43" s="1"/>
    </row>
  </sheetData>
  <mergeCells count="37">
    <mergeCell ref="F2:F7"/>
    <mergeCell ref="A2:A7"/>
    <mergeCell ref="B2:B7"/>
    <mergeCell ref="C2:C7"/>
    <mergeCell ref="D2:D7"/>
    <mergeCell ref="E2:E7"/>
    <mergeCell ref="AM2:AM7"/>
    <mergeCell ref="S3:S7"/>
    <mergeCell ref="T3:T7"/>
    <mergeCell ref="W3:Y6"/>
    <mergeCell ref="Z3:Z7"/>
    <mergeCell ref="H2:T2"/>
    <mergeCell ref="W2:AA2"/>
    <mergeCell ref="AC2:AF2"/>
    <mergeCell ref="AK2:AK7"/>
    <mergeCell ref="AL2:AL7"/>
    <mergeCell ref="AA3:AA7"/>
    <mergeCell ref="AC3:AD6"/>
    <mergeCell ref="AE3:AE7"/>
    <mergeCell ref="AF3:AF7"/>
    <mergeCell ref="AI3:AI7"/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AN2:AN7"/>
    <mergeCell ref="AO2:AO7"/>
    <mergeCell ref="AP2:AP7"/>
    <mergeCell ref="AQ2:AQ7"/>
    <mergeCell ref="AR2:AR7"/>
    <mergeCell ref="AU2:AU7"/>
  </mergeCells>
  <conditionalFormatting sqref="R9:R38">
    <cfRule type="containsText" dxfId="17" priority="2" operator="containsText" text="FAUX">
      <formula>NOT(ISERROR(SEARCH("FAUX",R9)))</formula>
    </cfRule>
  </conditionalFormatting>
  <conditionalFormatting sqref="F9:G9 G19:G38 G10:G17 F10:F38">
    <cfRule type="notContainsText" dxfId="16" priority="1" operator="notContains" text="p">
      <formula>ISERROR(SEARCH("p",F9))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AI48"/>
  <sheetViews>
    <sheetView zoomScale="80" zoomScaleNormal="80" workbookViewId="0">
      <pane xSplit="6" ySplit="14" topLeftCell="N15" activePane="bottomRight" state="frozen"/>
      <selection pane="topRight" activeCell="G1" sqref="G1"/>
      <selection pane="bottomLeft" activeCell="A15" sqref="A15"/>
      <selection pane="bottomRight" activeCell="AA23" sqref="AA23"/>
    </sheetView>
  </sheetViews>
  <sheetFormatPr baseColWidth="10" defaultRowHeight="14.25" outlineLevelCol="1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11.85546875" style="1" hidden="1" customWidth="1"/>
    <col min="7" max="7" width="1.7109375" style="1" customWidth="1"/>
    <col min="8" max="8" width="10.85546875" style="1" customWidth="1" outlineLevel="1"/>
    <col min="9" max="9" width="12.7109375" style="1" customWidth="1" outlineLevel="1"/>
    <col min="10" max="11" width="12.7109375" style="2" customWidth="1" outlineLevel="1"/>
    <col min="12" max="12" width="17.140625" style="1" customWidth="1" outlineLevel="1"/>
    <col min="13" max="13" width="10.7109375" style="1" customWidth="1" outlineLevel="1"/>
    <col min="14" max="14" width="1.7109375" style="1" customWidth="1"/>
    <col min="15" max="15" width="1.5703125" style="1" customWidth="1"/>
    <col min="16" max="16" width="12.7109375" style="1" customWidth="1" outlineLevel="1"/>
    <col min="17" max="18" width="12.7109375" style="2" customWidth="1" outlineLevel="1"/>
    <col min="19" max="19" width="13" style="1" customWidth="1" outlineLevel="1"/>
    <col min="20" max="20" width="1.7109375" style="2" customWidth="1"/>
    <col min="21" max="21" width="1.7109375" style="1" customWidth="1"/>
    <col min="22" max="23" width="12.7109375" style="1" customWidth="1" outlineLevel="1"/>
    <col min="24" max="24" width="10.7109375" style="1" customWidth="1" outlineLevel="1"/>
    <col min="25" max="26" width="1.7109375" style="1" customWidth="1"/>
    <col min="27" max="27" width="11.85546875" style="1" customWidth="1" outlineLevel="1"/>
    <col min="28" max="28" width="1.5703125" style="1" customWidth="1"/>
    <col min="29" max="29" width="1.7109375" style="2" customWidth="1"/>
    <col min="30" max="30" width="15" style="2" hidden="1" customWidth="1" outlineLevel="1"/>
    <col min="31" max="31" width="13.85546875" style="2" customWidth="1" collapsed="1"/>
    <col min="32" max="33" width="0" style="1" hidden="1" customWidth="1"/>
    <col min="34" max="34" width="11.42578125" style="1" customWidth="1" outlineLevel="1"/>
    <col min="35" max="35" width="1.7109375" style="1" customWidth="1"/>
    <col min="36" max="16384" width="11.42578125" style="1"/>
  </cols>
  <sheetData>
    <row r="2" spans="1:35" ht="36" customHeight="1" x14ac:dyDescent="0.25">
      <c r="C2" s="182" t="str">
        <f>'Entête Course'!B2</f>
        <v>EVSP</v>
      </c>
      <c r="D2" s="183"/>
      <c r="E2" s="183"/>
      <c r="F2" s="183"/>
    </row>
    <row r="4" spans="1:35" ht="32.1" customHeight="1" x14ac:dyDescent="0.25">
      <c r="C4" s="184" t="str">
        <f>'Entête Course'!B4</f>
        <v>Prix de la Municipalité d'Ecuisses</v>
      </c>
      <c r="D4" s="184"/>
      <c r="E4" s="184"/>
      <c r="F4" s="184"/>
    </row>
    <row r="6" spans="1:35" ht="36" customHeight="1" thickBot="1" x14ac:dyDescent="0.3">
      <c r="C6" s="118" t="str">
        <f>'Entête Course'!B6</f>
        <v>31/03/2019</v>
      </c>
      <c r="D6" s="185" t="s">
        <v>54</v>
      </c>
      <c r="E6" s="185"/>
      <c r="F6" s="185"/>
    </row>
    <row r="7" spans="1:35" ht="15" thickTop="1" x14ac:dyDescent="0.25">
      <c r="A7" s="179" t="s">
        <v>17</v>
      </c>
      <c r="B7" s="192" t="s">
        <v>2</v>
      </c>
      <c r="C7" s="192" t="s">
        <v>3</v>
      </c>
      <c r="D7" s="192" t="s">
        <v>4</v>
      </c>
      <c r="E7" s="189" t="s">
        <v>18</v>
      </c>
      <c r="F7" s="186" t="s">
        <v>16</v>
      </c>
      <c r="G7" s="137"/>
      <c r="H7" s="102"/>
      <c r="I7" s="102"/>
      <c r="J7" s="103"/>
      <c r="K7" s="103"/>
      <c r="L7" s="102"/>
      <c r="M7" s="102"/>
      <c r="N7" s="102"/>
      <c r="O7" s="106"/>
      <c r="P7" s="106"/>
      <c r="Q7" s="107"/>
      <c r="R7" s="107"/>
      <c r="S7" s="106" t="s">
        <v>6</v>
      </c>
      <c r="T7" s="107"/>
      <c r="U7" s="104"/>
      <c r="V7" s="104"/>
      <c r="W7" s="104"/>
      <c r="X7" s="104"/>
      <c r="Y7" s="104"/>
      <c r="Z7" s="105"/>
      <c r="AA7" s="105"/>
      <c r="AB7" s="105"/>
      <c r="AC7" s="108"/>
      <c r="AD7" s="108"/>
      <c r="AE7" s="108"/>
      <c r="AF7" s="155"/>
      <c r="AG7" s="155"/>
      <c r="AH7" s="156"/>
      <c r="AI7" s="109"/>
    </row>
    <row r="8" spans="1:35" ht="24" thickBot="1" x14ac:dyDescent="0.3">
      <c r="A8" s="180"/>
      <c r="B8" s="193"/>
      <c r="C8" s="193"/>
      <c r="D8" s="193"/>
      <c r="E8" s="190"/>
      <c r="F8" s="187"/>
      <c r="G8" s="64"/>
      <c r="H8" s="201" t="s">
        <v>5</v>
      </c>
      <c r="I8" s="202"/>
      <c r="J8" s="202"/>
      <c r="K8" s="202"/>
      <c r="L8" s="202"/>
      <c r="M8" s="203"/>
      <c r="N8" s="71"/>
      <c r="O8" s="50"/>
      <c r="P8" s="213" t="s">
        <v>22</v>
      </c>
      <c r="Q8" s="213"/>
      <c r="R8" s="213"/>
      <c r="S8" s="213"/>
      <c r="T8" s="131"/>
      <c r="U8" s="39"/>
      <c r="V8" s="211" t="s">
        <v>21</v>
      </c>
      <c r="W8" s="211"/>
      <c r="X8" s="211"/>
      <c r="Y8" s="38"/>
      <c r="Z8" s="44"/>
      <c r="AA8" s="49" t="s">
        <v>19</v>
      </c>
      <c r="AB8" s="44"/>
      <c r="AC8" s="57"/>
      <c r="AD8" s="206" t="s">
        <v>47</v>
      </c>
      <c r="AE8" s="206" t="s">
        <v>20</v>
      </c>
      <c r="AG8" s="1" t="s">
        <v>6</v>
      </c>
      <c r="AH8" s="195" t="s">
        <v>48</v>
      </c>
      <c r="AI8" s="110"/>
    </row>
    <row r="9" spans="1:35" ht="15" thickTop="1" x14ac:dyDescent="0.25">
      <c r="A9" s="180"/>
      <c r="B9" s="193"/>
      <c r="C9" s="193"/>
      <c r="D9" s="193"/>
      <c r="E9" s="190"/>
      <c r="F9" s="187"/>
      <c r="G9" s="64"/>
      <c r="H9" s="196" t="s">
        <v>0</v>
      </c>
      <c r="I9" s="207" t="s">
        <v>9</v>
      </c>
      <c r="J9" s="208"/>
      <c r="K9" s="209"/>
      <c r="L9" s="194" t="s">
        <v>60</v>
      </c>
      <c r="M9" s="204" t="s">
        <v>1</v>
      </c>
      <c r="N9" s="66"/>
      <c r="O9" s="50"/>
      <c r="P9" s="208" t="s">
        <v>9</v>
      </c>
      <c r="Q9" s="208"/>
      <c r="R9" s="209"/>
      <c r="S9" s="212" t="s">
        <v>1</v>
      </c>
      <c r="T9" s="53"/>
      <c r="U9" s="40"/>
      <c r="V9" s="208" t="s">
        <v>9</v>
      </c>
      <c r="W9" s="208"/>
      <c r="X9" s="210" t="s">
        <v>1</v>
      </c>
      <c r="Y9" s="40"/>
      <c r="Z9" s="45"/>
      <c r="AA9" s="198" t="s">
        <v>1</v>
      </c>
      <c r="AB9" s="44"/>
      <c r="AC9" s="37"/>
      <c r="AD9" s="193"/>
      <c r="AE9" s="193"/>
      <c r="AH9" s="195"/>
      <c r="AI9" s="110"/>
    </row>
    <row r="10" spans="1:35" x14ac:dyDescent="0.25">
      <c r="A10" s="180"/>
      <c r="B10" s="193"/>
      <c r="C10" s="193"/>
      <c r="D10" s="193"/>
      <c r="E10" s="190"/>
      <c r="F10" s="187"/>
      <c r="G10" s="64"/>
      <c r="H10" s="197"/>
      <c r="I10" s="207"/>
      <c r="J10" s="208"/>
      <c r="K10" s="209"/>
      <c r="L10" s="200"/>
      <c r="M10" s="204"/>
      <c r="N10" s="66"/>
      <c r="O10" s="50"/>
      <c r="P10" s="208"/>
      <c r="Q10" s="208"/>
      <c r="R10" s="209"/>
      <c r="S10" s="204"/>
      <c r="T10" s="53"/>
      <c r="U10" s="40"/>
      <c r="V10" s="208"/>
      <c r="W10" s="208"/>
      <c r="X10" s="204"/>
      <c r="Y10" s="40"/>
      <c r="Z10" s="45"/>
      <c r="AA10" s="199"/>
      <c r="AB10" s="44"/>
      <c r="AC10" s="37"/>
      <c r="AD10" s="193"/>
      <c r="AE10" s="193"/>
      <c r="AH10" s="195"/>
      <c r="AI10" s="110"/>
    </row>
    <row r="11" spans="1:35" x14ac:dyDescent="0.25">
      <c r="A11" s="180"/>
      <c r="B11" s="193"/>
      <c r="C11" s="193"/>
      <c r="D11" s="193"/>
      <c r="E11" s="190"/>
      <c r="F11" s="187"/>
      <c r="G11" s="64"/>
      <c r="H11" s="197"/>
      <c r="I11" s="207"/>
      <c r="J11" s="208"/>
      <c r="K11" s="209"/>
      <c r="L11" s="200"/>
      <c r="M11" s="204"/>
      <c r="N11" s="66"/>
      <c r="O11" s="50"/>
      <c r="P11" s="208"/>
      <c r="Q11" s="208"/>
      <c r="R11" s="209"/>
      <c r="S11" s="204"/>
      <c r="T11" s="50"/>
      <c r="U11" s="40"/>
      <c r="V11" s="208"/>
      <c r="W11" s="208"/>
      <c r="X11" s="204"/>
      <c r="Y11" s="40"/>
      <c r="Z11" s="45"/>
      <c r="AA11" s="199"/>
      <c r="AB11" s="44"/>
      <c r="AC11" s="36"/>
      <c r="AD11" s="193"/>
      <c r="AE11" s="193"/>
      <c r="AH11" s="195"/>
      <c r="AI11" s="110"/>
    </row>
    <row r="12" spans="1:35" ht="15" x14ac:dyDescent="0.25">
      <c r="A12" s="180"/>
      <c r="B12" s="193"/>
      <c r="C12" s="193"/>
      <c r="D12" s="193"/>
      <c r="E12" s="190"/>
      <c r="F12" s="187"/>
      <c r="G12" s="64"/>
      <c r="H12" s="197"/>
      <c r="I12" s="207"/>
      <c r="J12" s="208"/>
      <c r="K12" s="209"/>
      <c r="L12" s="200"/>
      <c r="M12" s="204"/>
      <c r="N12" s="66"/>
      <c r="O12" s="50"/>
      <c r="P12" s="208"/>
      <c r="Q12" s="208"/>
      <c r="R12" s="209"/>
      <c r="S12" s="204"/>
      <c r="T12" s="132"/>
      <c r="U12" s="40"/>
      <c r="V12" s="208"/>
      <c r="W12" s="208"/>
      <c r="X12" s="204"/>
      <c r="Y12" s="40"/>
      <c r="Z12" s="45"/>
      <c r="AA12" s="199"/>
      <c r="AB12" s="44"/>
      <c r="AC12" s="58"/>
      <c r="AD12" s="193"/>
      <c r="AE12" s="193"/>
      <c r="AH12" s="195"/>
      <c r="AI12" s="110"/>
    </row>
    <row r="13" spans="1:35" x14ac:dyDescent="0.25">
      <c r="A13" s="181"/>
      <c r="B13" s="194"/>
      <c r="C13" s="194"/>
      <c r="D13" s="194"/>
      <c r="E13" s="191"/>
      <c r="F13" s="188"/>
      <c r="G13" s="64"/>
      <c r="H13" s="197"/>
      <c r="I13" s="13" t="s">
        <v>7</v>
      </c>
      <c r="J13" s="13" t="s">
        <v>8</v>
      </c>
      <c r="K13" s="13" t="s">
        <v>59</v>
      </c>
      <c r="L13" s="200"/>
      <c r="M13" s="205"/>
      <c r="N13" s="66"/>
      <c r="O13" s="50"/>
      <c r="P13" s="33" t="s">
        <v>7</v>
      </c>
      <c r="Q13" s="13" t="s">
        <v>8</v>
      </c>
      <c r="R13" s="13" t="s">
        <v>59</v>
      </c>
      <c r="S13" s="205"/>
      <c r="T13" s="53"/>
      <c r="U13" s="40"/>
      <c r="V13" s="33" t="s">
        <v>8</v>
      </c>
      <c r="W13" s="145" t="s">
        <v>59</v>
      </c>
      <c r="X13" s="205"/>
      <c r="Y13" s="40"/>
      <c r="Z13" s="45"/>
      <c r="AA13" s="199"/>
      <c r="AB13" s="44"/>
      <c r="AC13" s="37"/>
      <c r="AD13" s="194"/>
      <c r="AE13" s="194"/>
      <c r="AH13" s="195"/>
      <c r="AI13" s="110"/>
    </row>
    <row r="14" spans="1:35" s="3" customFormat="1" hidden="1" x14ac:dyDescent="0.25">
      <c r="A14" s="101"/>
      <c r="B14" s="79">
        <f>COUNTA(B15:B44)</f>
        <v>8</v>
      </c>
      <c r="C14" s="90"/>
      <c r="D14" s="90"/>
      <c r="E14" s="123"/>
      <c r="F14" s="160"/>
      <c r="G14" s="66"/>
      <c r="I14" s="14">
        <f>COUNTA(I15:I44)</f>
        <v>0</v>
      </c>
      <c r="J14" s="11"/>
      <c r="K14" s="11"/>
      <c r="M14" s="77" t="s">
        <v>6</v>
      </c>
      <c r="N14" s="66"/>
      <c r="O14" s="51"/>
      <c r="P14" s="14">
        <f>COUNTA(P15:P44)</f>
        <v>8</v>
      </c>
      <c r="Q14" s="11"/>
      <c r="R14" s="77"/>
      <c r="T14" s="133"/>
      <c r="U14" s="40"/>
      <c r="V14" s="14">
        <f>COUNTA(V15:V44)</f>
        <v>0</v>
      </c>
      <c r="W14" s="11"/>
      <c r="X14" s="77"/>
      <c r="Y14" s="40"/>
      <c r="Z14" s="45"/>
      <c r="AA14" s="78">
        <f>COUNTA(AA15:AA44)</f>
        <v>8</v>
      </c>
      <c r="AB14" s="45"/>
      <c r="AC14" s="59"/>
      <c r="AD14" s="59"/>
      <c r="AE14" s="18"/>
      <c r="AI14" s="111"/>
    </row>
    <row r="15" spans="1:35" ht="15" x14ac:dyDescent="0.25">
      <c r="A15" s="8">
        <v>40</v>
      </c>
      <c r="B15" s="31">
        <v>55716493</v>
      </c>
      <c r="C15" s="4" t="str">
        <f>IF(B15&lt;&gt;0,VLOOKUP(B15,'Liste des licenciés'!$B$2:$G$344,2,FALSE)," ")</f>
        <v>PERROUX</v>
      </c>
      <c r="D15" s="4" t="str">
        <f>IF(B15&lt;&gt;0,VLOOKUP(B15,'Liste des licenciés'!$B$2:$G$344,3,FALSE)," ")</f>
        <v>Cyril</v>
      </c>
      <c r="E15" s="9" t="str">
        <f>IF(B15&lt;&gt;0,VLOOKUP(B15,'Liste des licenciés'!$B$2:$G$344,4,FALSE)," ")</f>
        <v>Creusot Cyclisme</v>
      </c>
      <c r="F15" s="161" t="str">
        <f>IF(B15&lt;&gt;0,VLOOKUP(B15,'Liste des licenciés'!$B$2:$G$344,6,FALSE)," ")</f>
        <v>(2)-Pous</v>
      </c>
      <c r="G15" s="63"/>
      <c r="H15" s="73"/>
      <c r="I15" s="5"/>
      <c r="J15" s="5"/>
      <c r="K15" s="5"/>
      <c r="L15" s="4" t="b">
        <f>'Poussins (calculs)'!R9</f>
        <v>0</v>
      </c>
      <c r="M15" s="7">
        <f>'Poussins (calculs)'!T9</f>
        <v>0</v>
      </c>
      <c r="N15" s="63"/>
      <c r="O15" s="136"/>
      <c r="P15" s="34" t="s">
        <v>229</v>
      </c>
      <c r="Q15" s="5" t="s">
        <v>234</v>
      </c>
      <c r="R15" s="5" t="s">
        <v>248</v>
      </c>
      <c r="S15" s="7">
        <f>'Poussins (calculs)'!AA9</f>
        <v>5</v>
      </c>
      <c r="T15" s="134"/>
      <c r="U15" s="38"/>
      <c r="V15" s="34"/>
      <c r="W15" s="5"/>
      <c r="X15" s="7">
        <f>'Poussins (calculs)'!AF9</f>
        <v>0</v>
      </c>
      <c r="Y15" s="38"/>
      <c r="Z15" s="44"/>
      <c r="AA15" s="56">
        <v>4</v>
      </c>
      <c r="AB15" s="135"/>
      <c r="AC15" s="60"/>
      <c r="AD15" s="7">
        <f>'Poussins (calculs)'!AU9</f>
        <v>4</v>
      </c>
      <c r="AE15" s="7">
        <f>'Poussins (calculs)'!AV9</f>
        <v>6</v>
      </c>
      <c r="AF15" s="1">
        <v>1</v>
      </c>
      <c r="AG15" s="1">
        <v>30</v>
      </c>
      <c r="AH15" s="154">
        <f>IF(ISERROR(VLOOKUP(AE15,$AF$15:$AG$44,2,TRUE))," ",VLOOKUP(AE15,$AF$15:$AG$44,2,TRUE))</f>
        <v>15</v>
      </c>
      <c r="AI15" s="110"/>
    </row>
    <row r="16" spans="1:35" ht="15" x14ac:dyDescent="0.25">
      <c r="A16" s="8">
        <v>41</v>
      </c>
      <c r="B16" s="31">
        <v>55713512</v>
      </c>
      <c r="C16" s="4" t="str">
        <f>IF(B16&lt;&gt;0,VLOOKUP(B16,'Liste des licenciés'!$B$2:$G$344,2,FALSE)," ")</f>
        <v>BELIOT</v>
      </c>
      <c r="D16" s="4" t="str">
        <f>IF(B16&lt;&gt;0,VLOOKUP(B16,'Liste des licenciés'!$B$2:$G$344,3,FALSE)," ")</f>
        <v>Julie</v>
      </c>
      <c r="E16" s="9" t="str">
        <f>IF(B16&lt;&gt;0,VLOOKUP(B16,'Liste des licenciés'!$B$2:$G$344,4,FALSE)," ")</f>
        <v>VC Charollais</v>
      </c>
      <c r="F16" s="161" t="str">
        <f>IF(B16&lt;&gt;0,VLOOKUP(B16,'Liste des licenciés'!$B$2:$G$344,6,FALSE)," ")</f>
        <v>(2)-Pous</v>
      </c>
      <c r="G16" s="63"/>
      <c r="H16" s="73"/>
      <c r="I16" s="5"/>
      <c r="J16" s="5"/>
      <c r="K16" s="5"/>
      <c r="L16" s="4" t="b">
        <f>'Poussins (calculs)'!R10</f>
        <v>0</v>
      </c>
      <c r="M16" s="7">
        <f>'Poussins (calculs)'!T10</f>
        <v>0</v>
      </c>
      <c r="N16" s="63"/>
      <c r="O16" s="136"/>
      <c r="P16" s="34" t="s">
        <v>243</v>
      </c>
      <c r="Q16" s="5" t="s">
        <v>244</v>
      </c>
      <c r="R16" s="5" t="s">
        <v>245</v>
      </c>
      <c r="S16" s="7">
        <f>'Poussins (calculs)'!AA10</f>
        <v>8</v>
      </c>
      <c r="T16" s="134"/>
      <c r="U16" s="38"/>
      <c r="V16" s="34"/>
      <c r="W16" s="5"/>
      <c r="X16" s="7">
        <f>'Poussins (calculs)'!AF10</f>
        <v>0</v>
      </c>
      <c r="Y16" s="38"/>
      <c r="Z16" s="44"/>
      <c r="AA16" s="56">
        <v>8</v>
      </c>
      <c r="AB16" s="135"/>
      <c r="AC16" s="60"/>
      <c r="AD16" s="7">
        <f>'Poussins (calculs)'!AU10</f>
        <v>8</v>
      </c>
      <c r="AE16" s="7">
        <f>'Poussins (calculs)'!AV10</f>
        <v>8</v>
      </c>
      <c r="AF16" s="1">
        <v>2</v>
      </c>
      <c r="AG16" s="1">
        <v>19</v>
      </c>
      <c r="AH16" s="154">
        <f t="shared" ref="AH16:AH44" si="0">IF(ISERROR(VLOOKUP(AE16,$AF$15:$AG$44,2,TRUE))," ",VLOOKUP(AE16,$AF$15:$AG$44,2,TRUE))</f>
        <v>13</v>
      </c>
      <c r="AI16" s="110"/>
    </row>
    <row r="17" spans="1:35" ht="15" x14ac:dyDescent="0.25">
      <c r="A17" s="8">
        <v>42</v>
      </c>
      <c r="B17" s="31">
        <v>55658996</v>
      </c>
      <c r="C17" s="4" t="str">
        <f>IF(B17&lt;&gt;0,VLOOKUP(B17,'Liste des licenciés'!$B$2:$G$344,2,FALSE)," ")</f>
        <v>HEBERT</v>
      </c>
      <c r="D17" s="4" t="str">
        <f>IF(B17&lt;&gt;0,VLOOKUP(B17,'Liste des licenciés'!$B$2:$G$344,3,FALSE)," ")</f>
        <v>Loucyan</v>
      </c>
      <c r="E17" s="9" t="str">
        <f>IF(B17&lt;&gt;0,VLOOKUP(B17,'Liste des licenciés'!$B$2:$G$344,4,FALSE)," ")</f>
        <v>Ecuisses VSP</v>
      </c>
      <c r="F17" s="161" t="str">
        <f>IF(B17&lt;&gt;0,VLOOKUP(B17,'Liste des licenciés'!$B$2:$G$344,6,FALSE)," ")</f>
        <v>(2)-Pous</v>
      </c>
      <c r="G17" s="63"/>
      <c r="H17" s="73"/>
      <c r="I17" s="5"/>
      <c r="J17" s="5"/>
      <c r="K17" s="5"/>
      <c r="L17" s="4" t="b">
        <f>'Poussins (calculs)'!R11</f>
        <v>0</v>
      </c>
      <c r="M17" s="7">
        <f>'Poussins (calculs)'!T11</f>
        <v>0</v>
      </c>
      <c r="N17" s="63"/>
      <c r="O17" s="136"/>
      <c r="P17" s="34" t="s">
        <v>229</v>
      </c>
      <c r="Q17" s="5" t="s">
        <v>246</v>
      </c>
      <c r="R17" s="5" t="s">
        <v>247</v>
      </c>
      <c r="S17" s="7">
        <f>'Poussins (calculs)'!AA11</f>
        <v>3</v>
      </c>
      <c r="T17" s="134"/>
      <c r="U17" s="38"/>
      <c r="V17" s="34"/>
      <c r="W17" s="5"/>
      <c r="X17" s="7">
        <f>'Poussins (calculs)'!AF11</f>
        <v>0</v>
      </c>
      <c r="Y17" s="38"/>
      <c r="Z17" s="44"/>
      <c r="AA17" s="56">
        <v>2</v>
      </c>
      <c r="AB17" s="135"/>
      <c r="AC17" s="60"/>
      <c r="AD17" s="7">
        <f>'Poussins (calculs)'!AU11</f>
        <v>2</v>
      </c>
      <c r="AE17" s="7">
        <f>'Poussins (calculs)'!AV11</f>
        <v>2</v>
      </c>
      <c r="AF17" s="1">
        <v>3</v>
      </c>
      <c r="AG17" s="1">
        <v>18</v>
      </c>
      <c r="AH17" s="154">
        <f t="shared" si="0"/>
        <v>19</v>
      </c>
      <c r="AI17" s="110"/>
    </row>
    <row r="18" spans="1:35" ht="15" x14ac:dyDescent="0.25">
      <c r="A18" s="8">
        <v>43</v>
      </c>
      <c r="B18" s="31">
        <v>55758094</v>
      </c>
      <c r="C18" s="4" t="str">
        <f>IF(B18&lt;&gt;0,VLOOKUP(B18,'Liste des licenciés'!$B$2:$G$344,2,FALSE)," ")</f>
        <v>ANTUNES</v>
      </c>
      <c r="D18" s="4" t="str">
        <f>IF(B18&lt;&gt;0,VLOOKUP(B18,'Liste des licenciés'!$B$2:$G$344,3,FALSE)," ")</f>
        <v>Hugo</v>
      </c>
      <c r="E18" s="9" t="str">
        <f>IF(B18&lt;&gt;0,VLOOKUP(B18,'Liste des licenciés'!$B$2:$G$344,4,FALSE)," ")</f>
        <v>Creusot Cyclisme</v>
      </c>
      <c r="F18" s="161" t="str">
        <f>IF(B18&lt;&gt;0,VLOOKUP(B18,'Liste des licenciés'!$B$2:$G$344,6,FALSE)," ")</f>
        <v>(2)-Pous</v>
      </c>
      <c r="G18" s="63"/>
      <c r="H18" s="73"/>
      <c r="I18" s="5"/>
      <c r="J18" s="5"/>
      <c r="K18" s="5"/>
      <c r="L18" s="4" t="b">
        <f>'Poussins (calculs)'!R12</f>
        <v>0</v>
      </c>
      <c r="M18" s="7">
        <f>'Poussins (calculs)'!T12</f>
        <v>0</v>
      </c>
      <c r="N18" s="63"/>
      <c r="O18" s="136"/>
      <c r="P18" s="34" t="s">
        <v>229</v>
      </c>
      <c r="Q18" s="5" t="s">
        <v>235</v>
      </c>
      <c r="R18" s="5" t="s">
        <v>248</v>
      </c>
      <c r="S18" s="7">
        <f>'Poussins (calculs)'!AA12</f>
        <v>1</v>
      </c>
      <c r="T18" s="134"/>
      <c r="U18" s="38"/>
      <c r="V18" s="34"/>
      <c r="W18" s="5"/>
      <c r="X18" s="7">
        <f>'Poussins (calculs)'!AF12</f>
        <v>0</v>
      </c>
      <c r="Y18" s="38"/>
      <c r="Z18" s="44"/>
      <c r="AA18" s="56">
        <v>1</v>
      </c>
      <c r="AB18" s="135"/>
      <c r="AC18" s="60"/>
      <c r="AD18" s="7">
        <f>'Poussins (calculs)'!AU12</f>
        <v>1</v>
      </c>
      <c r="AE18" s="7">
        <f>'Poussins (calculs)'!AV12</f>
        <v>1</v>
      </c>
      <c r="AF18" s="1">
        <v>4</v>
      </c>
      <c r="AG18" s="1">
        <v>17</v>
      </c>
      <c r="AH18" s="154">
        <f t="shared" si="0"/>
        <v>30</v>
      </c>
      <c r="AI18" s="110"/>
    </row>
    <row r="19" spans="1:35" ht="15" x14ac:dyDescent="0.25">
      <c r="A19" s="8">
        <v>44</v>
      </c>
      <c r="B19" s="31">
        <v>55759687</v>
      </c>
      <c r="C19" s="4" t="str">
        <f>IF(B19&lt;&gt;0,VLOOKUP(B19,'Liste des licenciés'!$B$2:$G$344,2,FALSE)," ")</f>
        <v>BOSC</v>
      </c>
      <c r="D19" s="4" t="str">
        <f>IF(B19&lt;&gt;0,VLOOKUP(B19,'Liste des licenciés'!$B$2:$G$344,3,FALSE)," ")</f>
        <v>Noah</v>
      </c>
      <c r="E19" s="9" t="str">
        <f>IF(B19&lt;&gt;0,VLOOKUP(B19,'Liste des licenciés'!$B$2:$G$344,4,FALSE)," ")</f>
        <v>Granges Grupetto</v>
      </c>
      <c r="F19" s="161" t="str">
        <f>IF(B19&lt;&gt;0,VLOOKUP(B19,'Liste des licenciés'!$B$2:$G$344,6,FALSE)," ")</f>
        <v>(2)-Pous</v>
      </c>
      <c r="G19" s="63"/>
      <c r="H19" s="73"/>
      <c r="I19" s="5"/>
      <c r="J19" s="5"/>
      <c r="K19" s="5"/>
      <c r="L19" s="4" t="b">
        <f>'Poussins (calculs)'!R13</f>
        <v>0</v>
      </c>
      <c r="M19" s="7">
        <f>'Poussins (calculs)'!T13</f>
        <v>0</v>
      </c>
      <c r="N19" s="63"/>
      <c r="O19" s="136"/>
      <c r="P19" s="34" t="s">
        <v>229</v>
      </c>
      <c r="Q19" s="5" t="s">
        <v>234</v>
      </c>
      <c r="R19" s="5" t="s">
        <v>248</v>
      </c>
      <c r="S19" s="7">
        <f>'Poussins (calculs)'!AA13</f>
        <v>5</v>
      </c>
      <c r="T19" s="134"/>
      <c r="U19" s="38"/>
      <c r="V19" s="34"/>
      <c r="W19" s="5"/>
      <c r="X19" s="7">
        <f>'Poussins (calculs)'!AF13</f>
        <v>0</v>
      </c>
      <c r="Y19" s="38"/>
      <c r="Z19" s="44"/>
      <c r="AA19" s="56">
        <v>3</v>
      </c>
      <c r="AB19" s="135"/>
      <c r="AC19" s="60"/>
      <c r="AD19" s="7">
        <f>'Poussins (calculs)'!AU13</f>
        <v>3</v>
      </c>
      <c r="AE19" s="7">
        <f>'Poussins (calculs)'!AV13</f>
        <v>3</v>
      </c>
      <c r="AF19" s="1">
        <v>5</v>
      </c>
      <c r="AG19" s="1">
        <v>16</v>
      </c>
      <c r="AH19" s="154">
        <f t="shared" si="0"/>
        <v>18</v>
      </c>
      <c r="AI19" s="110"/>
    </row>
    <row r="20" spans="1:35" ht="15" x14ac:dyDescent="0.25">
      <c r="A20" s="8">
        <v>45</v>
      </c>
      <c r="B20" s="31">
        <v>55760663</v>
      </c>
      <c r="C20" s="4" t="str">
        <f>IF(B20&lt;&gt;0,VLOOKUP(B20,'Liste des licenciés'!$B$2:$G$344,2,FALSE)," ")</f>
        <v>GRILLOT</v>
      </c>
      <c r="D20" s="4" t="str">
        <f>IF(B20&lt;&gt;0,VLOOKUP(B20,'Liste des licenciés'!$B$2:$G$344,3,FALSE)," ")</f>
        <v>Ilaria</v>
      </c>
      <c r="E20" s="9" t="str">
        <f>IF(B20&lt;&gt;0,VLOOKUP(B20,'Liste des licenciés'!$B$2:$G$344,4,FALSE)," ")</f>
        <v>AC Verdunoise</v>
      </c>
      <c r="F20" s="161" t="str">
        <f>IF(B20&lt;&gt;0,VLOOKUP(B20,'Liste des licenciés'!$B$2:$G$344,6,FALSE)," ")</f>
        <v>(2)-Pous</v>
      </c>
      <c r="G20" s="63"/>
      <c r="H20" s="73"/>
      <c r="I20" s="5"/>
      <c r="J20" s="5"/>
      <c r="K20" s="5"/>
      <c r="L20" s="4" t="b">
        <f>'Poussins (calculs)'!R14</f>
        <v>0</v>
      </c>
      <c r="M20" s="7">
        <f>'Poussins (calculs)'!T14</f>
        <v>0</v>
      </c>
      <c r="N20" s="63"/>
      <c r="O20" s="136"/>
      <c r="P20" s="34" t="s">
        <v>229</v>
      </c>
      <c r="Q20" s="5" t="s">
        <v>249</v>
      </c>
      <c r="R20" s="5" t="s">
        <v>250</v>
      </c>
      <c r="S20" s="7">
        <f>'Poussins (calculs)'!AA14</f>
        <v>2</v>
      </c>
      <c r="T20" s="134"/>
      <c r="U20" s="38"/>
      <c r="V20" s="34"/>
      <c r="W20" s="5"/>
      <c r="X20" s="7">
        <f>'Poussins (calculs)'!AF14</f>
        <v>0</v>
      </c>
      <c r="Y20" s="38"/>
      <c r="Z20" s="44"/>
      <c r="AA20" s="56">
        <v>7</v>
      </c>
      <c r="AB20" s="135"/>
      <c r="AC20" s="60"/>
      <c r="AD20" s="7">
        <f>'Poussins (calculs)'!AU14</f>
        <v>4</v>
      </c>
      <c r="AE20" s="7">
        <f>'Poussins (calculs)'!AV14</f>
        <v>4</v>
      </c>
      <c r="AF20" s="1">
        <v>6</v>
      </c>
      <c r="AG20" s="1">
        <v>15</v>
      </c>
      <c r="AH20" s="154">
        <f t="shared" si="0"/>
        <v>17</v>
      </c>
      <c r="AI20" s="110"/>
    </row>
    <row r="21" spans="1:35" ht="15" x14ac:dyDescent="0.25">
      <c r="A21" s="8">
        <v>46</v>
      </c>
      <c r="B21" s="31">
        <v>55758116</v>
      </c>
      <c r="C21" s="4" t="str">
        <f>IF(B21&lt;&gt;0,VLOOKUP(B21,'Liste des licenciés'!$B$2:$G$344,2,FALSE)," ")</f>
        <v>DEVAUX FLEURY</v>
      </c>
      <c r="D21" s="4" t="str">
        <f>IF(B21&lt;&gt;0,VLOOKUP(B21,'Liste des licenciés'!$B$2:$G$344,3,FALSE)," ")</f>
        <v>Timéo</v>
      </c>
      <c r="E21" s="9" t="str">
        <f>IF(B21&lt;&gt;0,VLOOKUP(B21,'Liste des licenciés'!$B$2:$G$344,4,FALSE)," ")</f>
        <v>VS Joncynois</v>
      </c>
      <c r="F21" s="161" t="str">
        <f>IF(B21&lt;&gt;0,VLOOKUP(B21,'Liste des licenciés'!$B$2:$G$344,6,FALSE)," ")</f>
        <v>(2)-Pous</v>
      </c>
      <c r="G21" s="63"/>
      <c r="H21" s="73"/>
      <c r="I21" s="5"/>
      <c r="J21" s="5"/>
      <c r="K21" s="5"/>
      <c r="L21" s="4" t="b">
        <f>'Poussins (calculs)'!R15</f>
        <v>0</v>
      </c>
      <c r="M21" s="7">
        <f>'Poussins (calculs)'!T15</f>
        <v>0</v>
      </c>
      <c r="N21" s="63"/>
      <c r="O21" s="136"/>
      <c r="P21" s="34" t="s">
        <v>229</v>
      </c>
      <c r="Q21" s="5" t="s">
        <v>251</v>
      </c>
      <c r="R21" s="5" t="s">
        <v>252</v>
      </c>
      <c r="S21" s="7">
        <f>'Poussins (calculs)'!AA15</f>
        <v>4</v>
      </c>
      <c r="T21" s="134"/>
      <c r="U21" s="38"/>
      <c r="V21" s="34"/>
      <c r="W21" s="5"/>
      <c r="X21" s="7">
        <f>'Poussins (calculs)'!AF15</f>
        <v>0</v>
      </c>
      <c r="Y21" s="38"/>
      <c r="Z21" s="44"/>
      <c r="AA21" s="56">
        <v>5</v>
      </c>
      <c r="AB21" s="135"/>
      <c r="AC21" s="60"/>
      <c r="AD21" s="7">
        <f>'Poussins (calculs)'!AU15</f>
        <v>4</v>
      </c>
      <c r="AE21" s="7">
        <f>'Poussins (calculs)'!AV15</f>
        <v>5</v>
      </c>
      <c r="AF21" s="1">
        <v>7</v>
      </c>
      <c r="AG21" s="1">
        <v>14</v>
      </c>
      <c r="AH21" s="154">
        <f t="shared" si="0"/>
        <v>16</v>
      </c>
      <c r="AI21" s="110"/>
    </row>
    <row r="22" spans="1:35" ht="15" x14ac:dyDescent="0.25">
      <c r="A22" s="8">
        <v>47</v>
      </c>
      <c r="B22" s="31">
        <v>55710113</v>
      </c>
      <c r="C22" s="4" t="str">
        <f>IF(B22&lt;&gt;0,VLOOKUP(B22,'Liste des licenciés'!$B$2:$G$344,2,FALSE)," ")</f>
        <v>DUCOTE</v>
      </c>
      <c r="D22" s="4" t="str">
        <f>IF(B22&lt;&gt;0,VLOOKUP(B22,'Liste des licenciés'!$B$2:$G$344,3,FALSE)," ")</f>
        <v>Laurine</v>
      </c>
      <c r="E22" s="9" t="str">
        <f>IF(B22&lt;&gt;0,VLOOKUP(B22,'Liste des licenciés'!$B$2:$G$344,4,FALSE)," ")</f>
        <v>VC Montcellien</v>
      </c>
      <c r="F22" s="161" t="str">
        <f>IF(B22&lt;&gt;0,VLOOKUP(B22,'Liste des licenciés'!$B$2:$G$344,6,FALSE)," ")</f>
        <v>(2)-Pous</v>
      </c>
      <c r="G22" s="63"/>
      <c r="H22" s="73"/>
      <c r="I22" s="5"/>
      <c r="J22" s="5"/>
      <c r="K22" s="5"/>
      <c r="L22" s="4" t="b">
        <f>'Poussins (calculs)'!R16</f>
        <v>0</v>
      </c>
      <c r="M22" s="7">
        <f>'Poussins (calculs)'!T16</f>
        <v>0</v>
      </c>
      <c r="N22" s="63"/>
      <c r="O22" s="136"/>
      <c r="P22" s="34" t="s">
        <v>243</v>
      </c>
      <c r="Q22" s="5" t="s">
        <v>253</v>
      </c>
      <c r="R22" s="5" t="s">
        <v>254</v>
      </c>
      <c r="S22" s="7">
        <f>'Poussins (calculs)'!AA16</f>
        <v>7</v>
      </c>
      <c r="T22" s="134"/>
      <c r="U22" s="38"/>
      <c r="V22" s="34"/>
      <c r="W22" s="5"/>
      <c r="X22" s="7">
        <f>'Poussins (calculs)'!AF16</f>
        <v>0</v>
      </c>
      <c r="Y22" s="38"/>
      <c r="Z22" s="44"/>
      <c r="AA22" s="56">
        <v>6</v>
      </c>
      <c r="AB22" s="135"/>
      <c r="AC22" s="60"/>
      <c r="AD22" s="7">
        <f>'Poussins (calculs)'!AU16</f>
        <v>7</v>
      </c>
      <c r="AE22" s="7">
        <f>'Poussins (calculs)'!AV16</f>
        <v>7</v>
      </c>
      <c r="AF22" s="1">
        <v>8</v>
      </c>
      <c r="AG22" s="1">
        <v>13</v>
      </c>
      <c r="AH22" s="154">
        <f t="shared" si="0"/>
        <v>14</v>
      </c>
      <c r="AI22" s="110"/>
    </row>
    <row r="23" spans="1:35" ht="15" x14ac:dyDescent="0.25">
      <c r="A23" s="8"/>
      <c r="B23" s="31"/>
      <c r="C23" s="4" t="str">
        <f>IF(B23&lt;&gt;0,VLOOKUP(B23,'Liste des licenciés'!$B$2:$G$344,2,FALSE)," ")</f>
        <v xml:space="preserve"> </v>
      </c>
      <c r="D23" s="4" t="str">
        <f>IF(B23&lt;&gt;0,VLOOKUP(B23,'Liste des licenciés'!$B$2:$G$344,3,FALSE)," ")</f>
        <v xml:space="preserve"> </v>
      </c>
      <c r="E23" s="9" t="str">
        <f>IF(B23&lt;&gt;0,VLOOKUP(B23,'Liste des licenciés'!$B$2:$G$344,4,FALSE)," ")</f>
        <v xml:space="preserve"> </v>
      </c>
      <c r="F23" s="161" t="str">
        <f>IF(B23&lt;&gt;0,VLOOKUP(B23,'Liste des licenciés'!$B$2:$G$344,6,FALSE)," ")</f>
        <v xml:space="preserve"> </v>
      </c>
      <c r="G23" s="63"/>
      <c r="H23" s="73"/>
      <c r="I23" s="5"/>
      <c r="J23" s="5"/>
      <c r="K23" s="5"/>
      <c r="L23" s="4" t="b">
        <f>'Poussins (calculs)'!R17</f>
        <v>0</v>
      </c>
      <c r="M23" s="7">
        <f>'Poussins (calculs)'!T17</f>
        <v>0</v>
      </c>
      <c r="N23" s="63"/>
      <c r="O23" s="136"/>
      <c r="P23" s="34"/>
      <c r="Q23" s="5"/>
      <c r="R23" s="5"/>
      <c r="S23" s="7">
        <f>'Poussins (calculs)'!AA17</f>
        <v>0</v>
      </c>
      <c r="T23" s="134"/>
      <c r="U23" s="38"/>
      <c r="V23" s="34"/>
      <c r="W23" s="5"/>
      <c r="X23" s="7">
        <f>'Poussins (calculs)'!AF17</f>
        <v>0</v>
      </c>
      <c r="Y23" s="38"/>
      <c r="Z23" s="44"/>
      <c r="AA23" s="56"/>
      <c r="AB23" s="135"/>
      <c r="AC23" s="60"/>
      <c r="AD23" s="7" t="str">
        <f>'Poussins (calculs)'!AU17</f>
        <v/>
      </c>
      <c r="AE23" s="7" t="str">
        <f>'Poussins (calculs)'!AV17</f>
        <v/>
      </c>
      <c r="AF23" s="1">
        <v>9</v>
      </c>
      <c r="AG23" s="1">
        <v>12</v>
      </c>
      <c r="AH23" s="154" t="str">
        <f t="shared" si="0"/>
        <v xml:space="preserve"> </v>
      </c>
      <c r="AI23" s="110"/>
    </row>
    <row r="24" spans="1:35" ht="15" x14ac:dyDescent="0.25">
      <c r="A24" s="8"/>
      <c r="B24" s="31"/>
      <c r="C24" s="4" t="str">
        <f>IF(B24&lt;&gt;0,VLOOKUP(B24,'Liste des licenciés'!$B$2:$G$344,2,FALSE)," ")</f>
        <v xml:space="preserve"> </v>
      </c>
      <c r="D24" s="4" t="str">
        <f>IF(B24&lt;&gt;0,VLOOKUP(B24,'Liste des licenciés'!$B$2:$G$344,3,FALSE)," ")</f>
        <v xml:space="preserve"> </v>
      </c>
      <c r="E24" s="9" t="str">
        <f>IF(B24&lt;&gt;0,VLOOKUP(B24,'Liste des licenciés'!$B$2:$G$344,4,FALSE)," ")</f>
        <v xml:space="preserve"> </v>
      </c>
      <c r="F24" s="161" t="str">
        <f>IF(B24&lt;&gt;0,VLOOKUP(B24,'Liste des licenciés'!$B$2:$G$344,6,FALSE)," ")</f>
        <v xml:space="preserve"> </v>
      </c>
      <c r="G24" s="63"/>
      <c r="H24" s="73"/>
      <c r="I24" s="5"/>
      <c r="J24" s="5"/>
      <c r="K24" s="5"/>
      <c r="L24" s="4" t="b">
        <f>'Poussins (calculs)'!R18</f>
        <v>0</v>
      </c>
      <c r="M24" s="7">
        <f>'Poussins (calculs)'!T18</f>
        <v>0</v>
      </c>
      <c r="N24" s="63"/>
      <c r="O24" s="136"/>
      <c r="P24" s="34"/>
      <c r="Q24" s="5"/>
      <c r="R24" s="5"/>
      <c r="S24" s="7">
        <f>'Poussins (calculs)'!AA18</f>
        <v>0</v>
      </c>
      <c r="T24" s="134"/>
      <c r="U24" s="38"/>
      <c r="V24" s="34"/>
      <c r="W24" s="5"/>
      <c r="X24" s="7">
        <f>'Poussins (calculs)'!AF18</f>
        <v>0</v>
      </c>
      <c r="Y24" s="38"/>
      <c r="Z24" s="44"/>
      <c r="AA24" s="56"/>
      <c r="AB24" s="135"/>
      <c r="AC24" s="60"/>
      <c r="AD24" s="7" t="str">
        <f>'Poussins (calculs)'!AU18</f>
        <v/>
      </c>
      <c r="AE24" s="7" t="str">
        <f>'Poussins (calculs)'!AV18</f>
        <v/>
      </c>
      <c r="AF24" s="1">
        <v>10</v>
      </c>
      <c r="AG24" s="1">
        <v>11</v>
      </c>
      <c r="AH24" s="154" t="str">
        <f t="shared" si="0"/>
        <v xml:space="preserve"> </v>
      </c>
      <c r="AI24" s="110"/>
    </row>
    <row r="25" spans="1:35" ht="15" x14ac:dyDescent="0.25">
      <c r="A25" s="8"/>
      <c r="B25" s="31"/>
      <c r="C25" s="4" t="str">
        <f>IF(B25&lt;&gt;0,VLOOKUP(B25,'Liste des licenciés'!$B$2:$G$344,2,FALSE)," ")</f>
        <v xml:space="preserve"> </v>
      </c>
      <c r="D25" s="4" t="str">
        <f>IF(B25&lt;&gt;0,VLOOKUP(B25,'Liste des licenciés'!$B$2:$G$344,3,FALSE)," ")</f>
        <v xml:space="preserve"> </v>
      </c>
      <c r="E25" s="9" t="str">
        <f>IF(B25&lt;&gt;0,VLOOKUP(B25,'Liste des licenciés'!$B$2:$G$344,4,FALSE)," ")</f>
        <v xml:space="preserve"> </v>
      </c>
      <c r="F25" s="161" t="str">
        <f>IF(B25&lt;&gt;0,VLOOKUP(B25,'Liste des licenciés'!$B$2:$G$344,6,FALSE)," ")</f>
        <v xml:space="preserve"> </v>
      </c>
      <c r="G25" s="63"/>
      <c r="H25" s="73"/>
      <c r="I25" s="5"/>
      <c r="J25" s="5"/>
      <c r="K25" s="5"/>
      <c r="L25" s="4" t="b">
        <f>'Poussins (calculs)'!R19</f>
        <v>0</v>
      </c>
      <c r="M25" s="7">
        <f>'Poussins (calculs)'!T19</f>
        <v>0</v>
      </c>
      <c r="N25" s="63"/>
      <c r="O25" s="136"/>
      <c r="P25" s="34"/>
      <c r="Q25" s="5"/>
      <c r="R25" s="5"/>
      <c r="S25" s="7">
        <f>'Poussins (calculs)'!AA19</f>
        <v>0</v>
      </c>
      <c r="T25" s="134"/>
      <c r="U25" s="38"/>
      <c r="V25" s="34"/>
      <c r="W25" s="5"/>
      <c r="X25" s="7">
        <f>'Poussins (calculs)'!AF19</f>
        <v>0</v>
      </c>
      <c r="Y25" s="38"/>
      <c r="Z25" s="44"/>
      <c r="AA25" s="56"/>
      <c r="AB25" s="135"/>
      <c r="AC25" s="60"/>
      <c r="AD25" s="7" t="str">
        <f>'Poussins (calculs)'!AU19</f>
        <v/>
      </c>
      <c r="AE25" s="7" t="str">
        <f>'Poussins (calculs)'!AV19</f>
        <v/>
      </c>
      <c r="AF25" s="1">
        <v>11</v>
      </c>
      <c r="AG25" s="1">
        <v>10</v>
      </c>
      <c r="AH25" s="154" t="str">
        <f t="shared" si="0"/>
        <v xml:space="preserve"> </v>
      </c>
      <c r="AI25" s="110"/>
    </row>
    <row r="26" spans="1:35" ht="15" x14ac:dyDescent="0.25">
      <c r="A26" s="8"/>
      <c r="B26" s="31"/>
      <c r="C26" s="4" t="str">
        <f>IF(B26&lt;&gt;0,VLOOKUP(B26,'Liste des licenciés'!$B$2:$G$344,2,FALSE)," ")</f>
        <v xml:space="preserve"> </v>
      </c>
      <c r="D26" s="4" t="str">
        <f>IF(B26&lt;&gt;0,VLOOKUP(B26,'Liste des licenciés'!$B$2:$G$344,3,FALSE)," ")</f>
        <v xml:space="preserve"> </v>
      </c>
      <c r="E26" s="9" t="str">
        <f>IF(B26&lt;&gt;0,VLOOKUP(B26,'Liste des licenciés'!$B$2:$G$344,4,FALSE)," ")</f>
        <v xml:space="preserve"> </v>
      </c>
      <c r="F26" s="161" t="str">
        <f>IF(B26&lt;&gt;0,VLOOKUP(B26,'Liste des licenciés'!$B$2:$G$344,6,FALSE)," ")</f>
        <v xml:space="preserve"> </v>
      </c>
      <c r="G26" s="63"/>
      <c r="H26" s="73"/>
      <c r="I26" s="5"/>
      <c r="J26" s="5"/>
      <c r="K26" s="5"/>
      <c r="L26" s="4" t="b">
        <f>'Poussins (calculs)'!R20</f>
        <v>0</v>
      </c>
      <c r="M26" s="7">
        <f>'Poussins (calculs)'!T20</f>
        <v>0</v>
      </c>
      <c r="N26" s="63"/>
      <c r="O26" s="136"/>
      <c r="P26" s="34"/>
      <c r="Q26" s="5"/>
      <c r="R26" s="5"/>
      <c r="S26" s="7">
        <f>'Poussins (calculs)'!AA20</f>
        <v>0</v>
      </c>
      <c r="T26" s="134"/>
      <c r="U26" s="38"/>
      <c r="V26" s="34"/>
      <c r="W26" s="5"/>
      <c r="X26" s="7">
        <f>'Poussins (calculs)'!AF20</f>
        <v>0</v>
      </c>
      <c r="Y26" s="38"/>
      <c r="Z26" s="44"/>
      <c r="AA26" s="56"/>
      <c r="AB26" s="135"/>
      <c r="AC26" s="60"/>
      <c r="AD26" s="7" t="str">
        <f>'Poussins (calculs)'!AU20</f>
        <v/>
      </c>
      <c r="AE26" s="7" t="str">
        <f>'Poussins (calculs)'!AV20</f>
        <v/>
      </c>
      <c r="AF26" s="1">
        <v>12</v>
      </c>
      <c r="AG26" s="1">
        <v>10</v>
      </c>
      <c r="AH26" s="154" t="str">
        <f t="shared" si="0"/>
        <v xml:space="preserve"> </v>
      </c>
      <c r="AI26" s="110"/>
    </row>
    <row r="27" spans="1:35" ht="15" x14ac:dyDescent="0.25">
      <c r="A27" s="8"/>
      <c r="B27" s="31"/>
      <c r="C27" s="4" t="str">
        <f>IF(B27&lt;&gt;0,VLOOKUP(B27,'Liste des licenciés'!$B$2:$G$344,2,FALSE)," ")</f>
        <v xml:space="preserve"> </v>
      </c>
      <c r="D27" s="4" t="str">
        <f>IF(B27&lt;&gt;0,VLOOKUP(B27,'Liste des licenciés'!$B$2:$G$344,3,FALSE)," ")</f>
        <v xml:space="preserve"> </v>
      </c>
      <c r="E27" s="9" t="str">
        <f>IF(B27&lt;&gt;0,VLOOKUP(B27,'Liste des licenciés'!$B$2:$G$344,4,FALSE)," ")</f>
        <v xml:space="preserve"> </v>
      </c>
      <c r="F27" s="161" t="str">
        <f>IF(B27&lt;&gt;0,VLOOKUP(B27,'Liste des licenciés'!$B$2:$G$344,6,FALSE)," ")</f>
        <v xml:space="preserve"> </v>
      </c>
      <c r="G27" s="63"/>
      <c r="H27" s="73"/>
      <c r="I27" s="5"/>
      <c r="J27" s="5"/>
      <c r="K27" s="5"/>
      <c r="L27" s="4" t="b">
        <f>'Poussins (calculs)'!R21</f>
        <v>0</v>
      </c>
      <c r="M27" s="7">
        <f>'Poussins (calculs)'!T21</f>
        <v>0</v>
      </c>
      <c r="N27" s="63"/>
      <c r="O27" s="136"/>
      <c r="P27" s="34"/>
      <c r="Q27" s="5"/>
      <c r="R27" s="5"/>
      <c r="S27" s="7">
        <f>'Poussins (calculs)'!AA21</f>
        <v>0</v>
      </c>
      <c r="T27" s="134"/>
      <c r="U27" s="38"/>
      <c r="V27" s="34"/>
      <c r="W27" s="5"/>
      <c r="X27" s="7">
        <f>'Poussins (calculs)'!AF21</f>
        <v>0</v>
      </c>
      <c r="Y27" s="38"/>
      <c r="Z27" s="44"/>
      <c r="AA27" s="56"/>
      <c r="AB27" s="135"/>
      <c r="AC27" s="60"/>
      <c r="AD27" s="7" t="str">
        <f>'Poussins (calculs)'!AU21</f>
        <v/>
      </c>
      <c r="AE27" s="7" t="str">
        <f>'Poussins (calculs)'!AV21</f>
        <v/>
      </c>
      <c r="AF27" s="1">
        <v>13</v>
      </c>
      <c r="AG27" s="1">
        <v>10</v>
      </c>
      <c r="AH27" s="154" t="str">
        <f t="shared" si="0"/>
        <v xml:space="preserve"> </v>
      </c>
      <c r="AI27" s="110"/>
    </row>
    <row r="28" spans="1:35" ht="15" x14ac:dyDescent="0.25">
      <c r="A28" s="8"/>
      <c r="B28" s="31"/>
      <c r="C28" s="4" t="str">
        <f>IF(B28&lt;&gt;0,VLOOKUP(B28,'Liste des licenciés'!$B$2:$G$344,2,FALSE)," ")</f>
        <v xml:space="preserve"> </v>
      </c>
      <c r="D28" s="4" t="str">
        <f>IF(B28&lt;&gt;0,VLOOKUP(B28,'Liste des licenciés'!$B$2:$G$344,3,FALSE)," ")</f>
        <v xml:space="preserve"> </v>
      </c>
      <c r="E28" s="9" t="str">
        <f>IF(B28&lt;&gt;0,VLOOKUP(B28,'Liste des licenciés'!$B$2:$G$344,4,FALSE)," ")</f>
        <v xml:space="preserve"> </v>
      </c>
      <c r="F28" s="161" t="str">
        <f>IF(B28&lt;&gt;0,VLOOKUP(B28,'Liste des licenciés'!$B$2:$G$344,6,FALSE)," ")</f>
        <v xml:space="preserve"> </v>
      </c>
      <c r="G28" s="63"/>
      <c r="H28" s="73"/>
      <c r="I28" s="5"/>
      <c r="J28" s="5"/>
      <c r="K28" s="5"/>
      <c r="L28" s="4" t="b">
        <f>'Poussins (calculs)'!R22</f>
        <v>0</v>
      </c>
      <c r="M28" s="7">
        <f>'Poussins (calculs)'!T22</f>
        <v>0</v>
      </c>
      <c r="N28" s="63"/>
      <c r="O28" s="136"/>
      <c r="P28" s="34"/>
      <c r="Q28" s="5"/>
      <c r="R28" s="5"/>
      <c r="S28" s="7">
        <f>'Poussins (calculs)'!AA22</f>
        <v>0</v>
      </c>
      <c r="T28" s="134"/>
      <c r="U28" s="38"/>
      <c r="V28" s="34"/>
      <c r="W28" s="5"/>
      <c r="X28" s="7">
        <f>'Poussins (calculs)'!AF22</f>
        <v>0</v>
      </c>
      <c r="Y28" s="38"/>
      <c r="Z28" s="44"/>
      <c r="AA28" s="56"/>
      <c r="AB28" s="135"/>
      <c r="AC28" s="60"/>
      <c r="AD28" s="7" t="str">
        <f>'Poussins (calculs)'!AU22</f>
        <v/>
      </c>
      <c r="AE28" s="7" t="str">
        <f>'Poussins (calculs)'!AV22</f>
        <v/>
      </c>
      <c r="AF28" s="1">
        <v>14</v>
      </c>
      <c r="AG28" s="1">
        <v>10</v>
      </c>
      <c r="AH28" s="154" t="str">
        <f t="shared" si="0"/>
        <v xml:space="preserve"> </v>
      </c>
      <c r="AI28" s="110"/>
    </row>
    <row r="29" spans="1:35" ht="15" x14ac:dyDescent="0.25">
      <c r="A29" s="8"/>
      <c r="B29" s="31"/>
      <c r="C29" s="4" t="str">
        <f>IF(B29&lt;&gt;0,VLOOKUP(B29,'Liste des licenciés'!$B$2:$G$344,2,FALSE)," ")</f>
        <v xml:space="preserve"> </v>
      </c>
      <c r="D29" s="4" t="str">
        <f>IF(B29&lt;&gt;0,VLOOKUP(B29,'Liste des licenciés'!$B$2:$G$344,3,FALSE)," ")</f>
        <v xml:space="preserve"> </v>
      </c>
      <c r="E29" s="9" t="str">
        <f>IF(B29&lt;&gt;0,VLOOKUP(B29,'Liste des licenciés'!$B$2:$G$344,4,FALSE)," ")</f>
        <v xml:space="preserve"> </v>
      </c>
      <c r="F29" s="161" t="str">
        <f>IF(B29&lt;&gt;0,VLOOKUP(B29,'Liste des licenciés'!$B$2:$G$344,6,FALSE)," ")</f>
        <v xml:space="preserve"> </v>
      </c>
      <c r="G29" s="63"/>
      <c r="H29" s="73"/>
      <c r="I29" s="5"/>
      <c r="J29" s="5"/>
      <c r="K29" s="5"/>
      <c r="L29" s="4" t="b">
        <f>'Poussins (calculs)'!R23</f>
        <v>0</v>
      </c>
      <c r="M29" s="7">
        <f>'Poussins (calculs)'!T23</f>
        <v>0</v>
      </c>
      <c r="N29" s="63"/>
      <c r="O29" s="136"/>
      <c r="P29" s="34"/>
      <c r="Q29" s="5"/>
      <c r="R29" s="5"/>
      <c r="S29" s="7">
        <f>'Poussins (calculs)'!AA23</f>
        <v>0</v>
      </c>
      <c r="T29" s="134"/>
      <c r="U29" s="38"/>
      <c r="V29" s="34"/>
      <c r="W29" s="5"/>
      <c r="X29" s="7">
        <f>'Poussins (calculs)'!AF23</f>
        <v>0</v>
      </c>
      <c r="Y29" s="38"/>
      <c r="Z29" s="44"/>
      <c r="AA29" s="56"/>
      <c r="AB29" s="135"/>
      <c r="AC29" s="60"/>
      <c r="AD29" s="7" t="str">
        <f>'Poussins (calculs)'!AU23</f>
        <v/>
      </c>
      <c r="AE29" s="7" t="str">
        <f>'Poussins (calculs)'!AV23</f>
        <v/>
      </c>
      <c r="AF29" s="1">
        <v>15</v>
      </c>
      <c r="AG29" s="1">
        <v>10</v>
      </c>
      <c r="AH29" s="154" t="str">
        <f t="shared" si="0"/>
        <v xml:space="preserve"> </v>
      </c>
      <c r="AI29" s="110"/>
    </row>
    <row r="30" spans="1:35" ht="15" x14ac:dyDescent="0.25">
      <c r="A30" s="8"/>
      <c r="B30" s="31"/>
      <c r="C30" s="4" t="str">
        <f>IF(B30&lt;&gt;0,VLOOKUP(B30,'Liste des licenciés'!$B$2:$G$344,2,FALSE)," ")</f>
        <v xml:space="preserve"> </v>
      </c>
      <c r="D30" s="4" t="str">
        <f>IF(B30&lt;&gt;0,VLOOKUP(B30,'Liste des licenciés'!$B$2:$G$344,3,FALSE)," ")</f>
        <v xml:space="preserve"> </v>
      </c>
      <c r="E30" s="9" t="str">
        <f>IF(B30&lt;&gt;0,VLOOKUP(B30,'Liste des licenciés'!$B$2:$G$344,4,FALSE)," ")</f>
        <v xml:space="preserve"> </v>
      </c>
      <c r="F30" s="161" t="str">
        <f>IF(B30&lt;&gt;0,VLOOKUP(B30,'Liste des licenciés'!$B$2:$G$344,6,FALSE)," ")</f>
        <v xml:space="preserve"> </v>
      </c>
      <c r="G30" s="63"/>
      <c r="H30" s="73"/>
      <c r="I30" s="5"/>
      <c r="J30" s="5"/>
      <c r="K30" s="5"/>
      <c r="L30" s="4" t="b">
        <f>'Poussins (calculs)'!R24</f>
        <v>0</v>
      </c>
      <c r="M30" s="7">
        <f>'Poussins (calculs)'!T24</f>
        <v>0</v>
      </c>
      <c r="N30" s="63"/>
      <c r="O30" s="136"/>
      <c r="P30" s="34"/>
      <c r="Q30" s="5"/>
      <c r="R30" s="5"/>
      <c r="S30" s="7">
        <f>'Poussins (calculs)'!AA24</f>
        <v>0</v>
      </c>
      <c r="T30" s="134"/>
      <c r="U30" s="38"/>
      <c r="V30" s="34"/>
      <c r="W30" s="5"/>
      <c r="X30" s="7">
        <f>'Poussins (calculs)'!AF24</f>
        <v>0</v>
      </c>
      <c r="Y30" s="38"/>
      <c r="Z30" s="44"/>
      <c r="AA30" s="56"/>
      <c r="AB30" s="135"/>
      <c r="AC30" s="60"/>
      <c r="AD30" s="7" t="str">
        <f>'Poussins (calculs)'!AU24</f>
        <v/>
      </c>
      <c r="AE30" s="7" t="str">
        <f>'Poussins (calculs)'!AV24</f>
        <v/>
      </c>
      <c r="AF30" s="1">
        <v>16</v>
      </c>
      <c r="AG30" s="1">
        <v>10</v>
      </c>
      <c r="AH30" s="154" t="str">
        <f t="shared" si="0"/>
        <v xml:space="preserve"> </v>
      </c>
      <c r="AI30" s="110"/>
    </row>
    <row r="31" spans="1:35" ht="15" x14ac:dyDescent="0.25">
      <c r="A31" s="8"/>
      <c r="B31" s="31"/>
      <c r="C31" s="4" t="str">
        <f>IF(B31&lt;&gt;0,VLOOKUP(B31,'Liste des licenciés'!$B$2:$G$344,2,FALSE)," ")</f>
        <v xml:space="preserve"> </v>
      </c>
      <c r="D31" s="4" t="str">
        <f>IF(B31&lt;&gt;0,VLOOKUP(B31,'Liste des licenciés'!$B$2:$G$344,3,FALSE)," ")</f>
        <v xml:space="preserve"> </v>
      </c>
      <c r="E31" s="9" t="str">
        <f>IF(B31&lt;&gt;0,VLOOKUP(B31,'Liste des licenciés'!$B$2:$G$344,4,FALSE)," ")</f>
        <v xml:space="preserve"> </v>
      </c>
      <c r="F31" s="161" t="str">
        <f>IF(B31&lt;&gt;0,VLOOKUP(B31,'Liste des licenciés'!$B$2:$G$344,6,FALSE)," ")</f>
        <v xml:space="preserve"> </v>
      </c>
      <c r="G31" s="63"/>
      <c r="H31" s="73"/>
      <c r="I31" s="5"/>
      <c r="J31" s="5"/>
      <c r="K31" s="5"/>
      <c r="L31" s="4" t="b">
        <f>'Poussins (calculs)'!R25</f>
        <v>0</v>
      </c>
      <c r="M31" s="7">
        <f>'Poussins (calculs)'!T25</f>
        <v>0</v>
      </c>
      <c r="N31" s="63"/>
      <c r="O31" s="136"/>
      <c r="P31" s="34"/>
      <c r="Q31" s="5"/>
      <c r="R31" s="5"/>
      <c r="S31" s="7">
        <f>'Poussins (calculs)'!AA25</f>
        <v>0</v>
      </c>
      <c r="T31" s="134"/>
      <c r="U31" s="38"/>
      <c r="V31" s="34"/>
      <c r="W31" s="5"/>
      <c r="X31" s="7">
        <f>'Poussins (calculs)'!AF25</f>
        <v>0</v>
      </c>
      <c r="Y31" s="38"/>
      <c r="Z31" s="44"/>
      <c r="AA31" s="56"/>
      <c r="AB31" s="135"/>
      <c r="AC31" s="60"/>
      <c r="AD31" s="7" t="str">
        <f>'Poussins (calculs)'!AU25</f>
        <v/>
      </c>
      <c r="AE31" s="7" t="str">
        <f>'Poussins (calculs)'!AV25</f>
        <v/>
      </c>
      <c r="AF31" s="1">
        <v>17</v>
      </c>
      <c r="AG31" s="1">
        <v>10</v>
      </c>
      <c r="AH31" s="154" t="str">
        <f t="shared" si="0"/>
        <v xml:space="preserve"> </v>
      </c>
      <c r="AI31" s="110"/>
    </row>
    <row r="32" spans="1:35" ht="15" x14ac:dyDescent="0.25">
      <c r="A32" s="8"/>
      <c r="B32" s="31"/>
      <c r="C32" s="4" t="str">
        <f>IF(B32&lt;&gt;0,VLOOKUP(B32,'Liste des licenciés'!$B$2:$G$344,2,FALSE)," ")</f>
        <v xml:space="preserve"> </v>
      </c>
      <c r="D32" s="4" t="str">
        <f>IF(B32&lt;&gt;0,VLOOKUP(B32,'Liste des licenciés'!$B$2:$G$344,3,FALSE)," ")</f>
        <v xml:space="preserve"> </v>
      </c>
      <c r="E32" s="9" t="str">
        <f>IF(B32&lt;&gt;0,VLOOKUP(B32,'Liste des licenciés'!$B$2:$G$344,4,FALSE)," ")</f>
        <v xml:space="preserve"> </v>
      </c>
      <c r="F32" s="161" t="str">
        <f>IF(B32&lt;&gt;0,VLOOKUP(B32,'Liste des licenciés'!$B$2:$G$344,6,FALSE)," ")</f>
        <v xml:space="preserve"> </v>
      </c>
      <c r="G32" s="63"/>
      <c r="H32" s="73"/>
      <c r="I32" s="5"/>
      <c r="J32" s="5"/>
      <c r="K32" s="5"/>
      <c r="L32" s="4" t="b">
        <f>'Poussins (calculs)'!R26</f>
        <v>0</v>
      </c>
      <c r="M32" s="7">
        <f>'Poussins (calculs)'!T26</f>
        <v>0</v>
      </c>
      <c r="N32" s="63"/>
      <c r="O32" s="136"/>
      <c r="P32" s="34"/>
      <c r="Q32" s="5"/>
      <c r="R32" s="5"/>
      <c r="S32" s="7">
        <f>'Poussins (calculs)'!AA26</f>
        <v>0</v>
      </c>
      <c r="T32" s="134"/>
      <c r="U32" s="38"/>
      <c r="V32" s="34"/>
      <c r="W32" s="5"/>
      <c r="X32" s="7">
        <f>'Poussins (calculs)'!AF26</f>
        <v>0</v>
      </c>
      <c r="Y32" s="38"/>
      <c r="Z32" s="44"/>
      <c r="AA32" s="56"/>
      <c r="AB32" s="135"/>
      <c r="AC32" s="60"/>
      <c r="AD32" s="7" t="str">
        <f>'Poussins (calculs)'!AU26</f>
        <v/>
      </c>
      <c r="AE32" s="7" t="str">
        <f>'Poussins (calculs)'!AV26</f>
        <v/>
      </c>
      <c r="AF32" s="1">
        <v>18</v>
      </c>
      <c r="AG32" s="1">
        <v>10</v>
      </c>
      <c r="AH32" s="154" t="str">
        <f t="shared" si="0"/>
        <v xml:space="preserve"> </v>
      </c>
      <c r="AI32" s="110"/>
    </row>
    <row r="33" spans="1:35" ht="15" x14ac:dyDescent="0.25">
      <c r="A33" s="8"/>
      <c r="B33" s="31"/>
      <c r="C33" s="4" t="str">
        <f>IF(B33&lt;&gt;0,VLOOKUP(B33,'Liste des licenciés'!$B$2:$G$344,2,FALSE)," ")</f>
        <v xml:space="preserve"> </v>
      </c>
      <c r="D33" s="4" t="str">
        <f>IF(B33&lt;&gt;0,VLOOKUP(B33,'Liste des licenciés'!$B$2:$G$344,3,FALSE)," ")</f>
        <v xml:space="preserve"> </v>
      </c>
      <c r="E33" s="9" t="str">
        <f>IF(B33&lt;&gt;0,VLOOKUP(B33,'Liste des licenciés'!$B$2:$G$344,4,FALSE)," ")</f>
        <v xml:space="preserve"> </v>
      </c>
      <c r="F33" s="161" t="str">
        <f>IF(B33&lt;&gt;0,VLOOKUP(B33,'Liste des licenciés'!$B$2:$G$344,6,FALSE)," ")</f>
        <v xml:space="preserve"> </v>
      </c>
      <c r="G33" s="63"/>
      <c r="H33" s="73"/>
      <c r="I33" s="5"/>
      <c r="J33" s="5"/>
      <c r="K33" s="5"/>
      <c r="L33" s="4" t="b">
        <f>'Poussins (calculs)'!R27</f>
        <v>0</v>
      </c>
      <c r="M33" s="7">
        <f>'Poussins (calculs)'!T27</f>
        <v>0</v>
      </c>
      <c r="N33" s="63"/>
      <c r="O33" s="136"/>
      <c r="P33" s="34"/>
      <c r="Q33" s="5"/>
      <c r="R33" s="5"/>
      <c r="S33" s="7">
        <f>'Poussins (calculs)'!AA27</f>
        <v>0</v>
      </c>
      <c r="T33" s="134"/>
      <c r="U33" s="38"/>
      <c r="V33" s="34"/>
      <c r="W33" s="5"/>
      <c r="X33" s="7">
        <f>'Poussins (calculs)'!AF27</f>
        <v>0</v>
      </c>
      <c r="Y33" s="38"/>
      <c r="Z33" s="44"/>
      <c r="AA33" s="56"/>
      <c r="AB33" s="135"/>
      <c r="AC33" s="60"/>
      <c r="AD33" s="7" t="str">
        <f>'Poussins (calculs)'!AU27</f>
        <v/>
      </c>
      <c r="AE33" s="7" t="str">
        <f>'Poussins (calculs)'!AV27</f>
        <v/>
      </c>
      <c r="AF33" s="1">
        <v>19</v>
      </c>
      <c r="AG33" s="1">
        <v>10</v>
      </c>
      <c r="AH33" s="154" t="str">
        <f t="shared" si="0"/>
        <v xml:space="preserve"> </v>
      </c>
      <c r="AI33" s="110"/>
    </row>
    <row r="34" spans="1:35" ht="15" x14ac:dyDescent="0.25">
      <c r="A34" s="8"/>
      <c r="B34" s="31"/>
      <c r="C34" s="4" t="str">
        <f>IF(B34&lt;&gt;0,VLOOKUP(B34,'Liste des licenciés'!$B$2:$G$344,2,FALSE)," ")</f>
        <v xml:space="preserve"> </v>
      </c>
      <c r="D34" s="4" t="str">
        <f>IF(B34&lt;&gt;0,VLOOKUP(B34,'Liste des licenciés'!$B$2:$G$344,3,FALSE)," ")</f>
        <v xml:space="preserve"> </v>
      </c>
      <c r="E34" s="9" t="str">
        <f>IF(B34&lt;&gt;0,VLOOKUP(B34,'Liste des licenciés'!$B$2:$G$344,4,FALSE)," ")</f>
        <v xml:space="preserve"> </v>
      </c>
      <c r="F34" s="161" t="str">
        <f>IF(B34&lt;&gt;0,VLOOKUP(B34,'Liste des licenciés'!$B$2:$G$344,6,FALSE)," ")</f>
        <v xml:space="preserve"> </v>
      </c>
      <c r="G34" s="63"/>
      <c r="H34" s="73"/>
      <c r="I34" s="5"/>
      <c r="J34" s="5"/>
      <c r="K34" s="5"/>
      <c r="L34" s="4" t="b">
        <f>'Poussins (calculs)'!R28</f>
        <v>0</v>
      </c>
      <c r="M34" s="7">
        <f>'Poussins (calculs)'!T28</f>
        <v>0</v>
      </c>
      <c r="N34" s="63"/>
      <c r="O34" s="136"/>
      <c r="P34" s="34"/>
      <c r="Q34" s="5"/>
      <c r="R34" s="5"/>
      <c r="S34" s="7">
        <f>'Poussins (calculs)'!AA28</f>
        <v>0</v>
      </c>
      <c r="T34" s="134"/>
      <c r="U34" s="38"/>
      <c r="V34" s="34"/>
      <c r="W34" s="5"/>
      <c r="X34" s="7">
        <f>'Poussins (calculs)'!AF28</f>
        <v>0</v>
      </c>
      <c r="Y34" s="38"/>
      <c r="Z34" s="44"/>
      <c r="AA34" s="56"/>
      <c r="AB34" s="135"/>
      <c r="AC34" s="60"/>
      <c r="AD34" s="7" t="str">
        <f>'Poussins (calculs)'!AU28</f>
        <v/>
      </c>
      <c r="AE34" s="7" t="str">
        <f>'Poussins (calculs)'!AV28</f>
        <v/>
      </c>
      <c r="AF34" s="1">
        <v>20</v>
      </c>
      <c r="AG34" s="1">
        <v>10</v>
      </c>
      <c r="AH34" s="154" t="str">
        <f t="shared" si="0"/>
        <v xml:space="preserve"> </v>
      </c>
      <c r="AI34" s="110"/>
    </row>
    <row r="35" spans="1:35" ht="15" x14ac:dyDescent="0.25">
      <c r="A35" s="8"/>
      <c r="B35" s="31"/>
      <c r="C35" s="4" t="str">
        <f>IF(B35&lt;&gt;0,VLOOKUP(B35,'Liste des licenciés'!$B$2:$G$344,2,FALSE)," ")</f>
        <v xml:space="preserve"> </v>
      </c>
      <c r="D35" s="4" t="str">
        <f>IF(B35&lt;&gt;0,VLOOKUP(B35,'Liste des licenciés'!$B$2:$G$344,3,FALSE)," ")</f>
        <v xml:space="preserve"> </v>
      </c>
      <c r="E35" s="9" t="str">
        <f>IF(B35&lt;&gt;0,VLOOKUP(B35,'Liste des licenciés'!$B$2:$G$344,4,FALSE)," ")</f>
        <v xml:space="preserve"> </v>
      </c>
      <c r="F35" s="161" t="str">
        <f>IF(B35&lt;&gt;0,VLOOKUP(B35,'Liste des licenciés'!$B$2:$G$344,6,FALSE)," ")</f>
        <v xml:space="preserve"> </v>
      </c>
      <c r="G35" s="63"/>
      <c r="H35" s="73"/>
      <c r="I35" s="5"/>
      <c r="J35" s="5"/>
      <c r="K35" s="5"/>
      <c r="L35" s="4" t="b">
        <f>'Poussins (calculs)'!R29</f>
        <v>0</v>
      </c>
      <c r="M35" s="7">
        <f>'Poussins (calculs)'!T29</f>
        <v>0</v>
      </c>
      <c r="N35" s="63"/>
      <c r="O35" s="136"/>
      <c r="P35" s="34"/>
      <c r="Q35" s="5"/>
      <c r="R35" s="5"/>
      <c r="S35" s="7">
        <f>'Poussins (calculs)'!AA29</f>
        <v>0</v>
      </c>
      <c r="T35" s="134"/>
      <c r="U35" s="38"/>
      <c r="V35" s="34"/>
      <c r="W35" s="5"/>
      <c r="X35" s="7">
        <f>'Poussins (calculs)'!AF29</f>
        <v>0</v>
      </c>
      <c r="Y35" s="38"/>
      <c r="Z35" s="44"/>
      <c r="AA35" s="56"/>
      <c r="AB35" s="135"/>
      <c r="AC35" s="60"/>
      <c r="AD35" s="7" t="str">
        <f>'Poussins (calculs)'!AU29</f>
        <v/>
      </c>
      <c r="AE35" s="7" t="str">
        <f>'Poussins (calculs)'!AV29</f>
        <v/>
      </c>
      <c r="AF35" s="1">
        <v>21</v>
      </c>
      <c r="AG35" s="1">
        <v>10</v>
      </c>
      <c r="AH35" s="154" t="str">
        <f t="shared" si="0"/>
        <v xml:space="preserve"> </v>
      </c>
      <c r="AI35" s="110"/>
    </row>
    <row r="36" spans="1:35" ht="15" x14ac:dyDescent="0.25">
      <c r="A36" s="8"/>
      <c r="B36" s="31"/>
      <c r="C36" s="4" t="str">
        <f>IF(B36&lt;&gt;0,VLOOKUP(B36,'Liste des licenciés'!$B$2:$G$344,2,FALSE)," ")</f>
        <v xml:space="preserve"> </v>
      </c>
      <c r="D36" s="4" t="str">
        <f>IF(B36&lt;&gt;0,VLOOKUP(B36,'Liste des licenciés'!$B$2:$G$344,3,FALSE)," ")</f>
        <v xml:space="preserve"> </v>
      </c>
      <c r="E36" s="9" t="str">
        <f>IF(B36&lt;&gt;0,VLOOKUP(B36,'Liste des licenciés'!$B$2:$G$344,4,FALSE)," ")</f>
        <v xml:space="preserve"> </v>
      </c>
      <c r="F36" s="161" t="str">
        <f>IF(B36&lt;&gt;0,VLOOKUP(B36,'Liste des licenciés'!$B$2:$G$344,6,FALSE)," ")</f>
        <v xml:space="preserve"> </v>
      </c>
      <c r="G36" s="63"/>
      <c r="H36" s="73"/>
      <c r="I36" s="5"/>
      <c r="J36" s="5"/>
      <c r="K36" s="5"/>
      <c r="L36" s="4" t="b">
        <f>'Poussins (calculs)'!R30</f>
        <v>0</v>
      </c>
      <c r="M36" s="7">
        <f>'Poussins (calculs)'!T30</f>
        <v>0</v>
      </c>
      <c r="N36" s="63"/>
      <c r="O36" s="136"/>
      <c r="P36" s="34"/>
      <c r="Q36" s="5"/>
      <c r="R36" s="5"/>
      <c r="S36" s="7">
        <f>'Poussins (calculs)'!AA30</f>
        <v>0</v>
      </c>
      <c r="T36" s="134"/>
      <c r="U36" s="38"/>
      <c r="V36" s="34"/>
      <c r="W36" s="5"/>
      <c r="X36" s="7">
        <f>'Poussins (calculs)'!AF30</f>
        <v>0</v>
      </c>
      <c r="Y36" s="38"/>
      <c r="Z36" s="44"/>
      <c r="AA36" s="56"/>
      <c r="AB36" s="135"/>
      <c r="AC36" s="60"/>
      <c r="AD36" s="7" t="str">
        <f>'Poussins (calculs)'!AU30</f>
        <v/>
      </c>
      <c r="AE36" s="7" t="str">
        <f>'Poussins (calculs)'!AV30</f>
        <v/>
      </c>
      <c r="AF36" s="1">
        <v>22</v>
      </c>
      <c r="AG36" s="1">
        <v>10</v>
      </c>
      <c r="AH36" s="154" t="str">
        <f t="shared" si="0"/>
        <v xml:space="preserve"> </v>
      </c>
      <c r="AI36" s="110"/>
    </row>
    <row r="37" spans="1:35" ht="15" x14ac:dyDescent="0.25">
      <c r="A37" s="8"/>
      <c r="B37" s="31"/>
      <c r="C37" s="4" t="str">
        <f>IF(B37&lt;&gt;0,VLOOKUP(B37,'Liste des licenciés'!$B$2:$G$344,2,FALSE)," ")</f>
        <v xml:space="preserve"> </v>
      </c>
      <c r="D37" s="4" t="str">
        <f>IF(B37&lt;&gt;0,VLOOKUP(B37,'Liste des licenciés'!$B$2:$G$344,3,FALSE)," ")</f>
        <v xml:space="preserve"> </v>
      </c>
      <c r="E37" s="9" t="str">
        <f>IF(B37&lt;&gt;0,VLOOKUP(B37,'Liste des licenciés'!$B$2:$G$344,4,FALSE)," ")</f>
        <v xml:space="preserve"> </v>
      </c>
      <c r="F37" s="161" t="str">
        <f>IF(B37&lt;&gt;0,VLOOKUP(B37,'Liste des licenciés'!$B$2:$G$344,6,FALSE)," ")</f>
        <v xml:space="preserve"> </v>
      </c>
      <c r="G37" s="63"/>
      <c r="H37" s="73"/>
      <c r="I37" s="5"/>
      <c r="J37" s="5"/>
      <c r="K37" s="5"/>
      <c r="L37" s="4" t="b">
        <f>'Poussins (calculs)'!R31</f>
        <v>0</v>
      </c>
      <c r="M37" s="7">
        <f>'Poussins (calculs)'!T31</f>
        <v>0</v>
      </c>
      <c r="N37" s="63"/>
      <c r="O37" s="136"/>
      <c r="P37" s="34"/>
      <c r="Q37" s="5"/>
      <c r="R37" s="5"/>
      <c r="S37" s="7">
        <f>'Poussins (calculs)'!AA31</f>
        <v>0</v>
      </c>
      <c r="T37" s="134"/>
      <c r="U37" s="38"/>
      <c r="V37" s="34"/>
      <c r="W37" s="5"/>
      <c r="X37" s="7">
        <f>'Poussins (calculs)'!AF31</f>
        <v>0</v>
      </c>
      <c r="Y37" s="38"/>
      <c r="Z37" s="44"/>
      <c r="AA37" s="56"/>
      <c r="AB37" s="135"/>
      <c r="AC37" s="60"/>
      <c r="AD37" s="7" t="str">
        <f>'Poussins (calculs)'!AU31</f>
        <v/>
      </c>
      <c r="AE37" s="7" t="str">
        <f>'Poussins (calculs)'!AV31</f>
        <v/>
      </c>
      <c r="AF37" s="1">
        <v>23</v>
      </c>
      <c r="AG37" s="1">
        <v>10</v>
      </c>
      <c r="AH37" s="154" t="str">
        <f t="shared" si="0"/>
        <v xml:space="preserve"> </v>
      </c>
      <c r="AI37" s="110"/>
    </row>
    <row r="38" spans="1:35" ht="15" x14ac:dyDescent="0.25">
      <c r="A38" s="8"/>
      <c r="B38" s="31"/>
      <c r="C38" s="4" t="str">
        <f>IF(B38&lt;&gt;0,VLOOKUP(B38,'Liste des licenciés'!$B$2:$G$344,2,FALSE)," ")</f>
        <v xml:space="preserve"> </v>
      </c>
      <c r="D38" s="4" t="str">
        <f>IF(B38&lt;&gt;0,VLOOKUP(B38,'Liste des licenciés'!$B$2:$G$344,3,FALSE)," ")</f>
        <v xml:space="preserve"> </v>
      </c>
      <c r="E38" s="9" t="str">
        <f>IF(B38&lt;&gt;0,VLOOKUP(B38,'Liste des licenciés'!$B$2:$G$344,4,FALSE)," ")</f>
        <v xml:space="preserve"> </v>
      </c>
      <c r="F38" s="161" t="str">
        <f>IF(B38&lt;&gt;0,VLOOKUP(B38,'Liste des licenciés'!$B$2:$G$344,6,FALSE)," ")</f>
        <v xml:space="preserve"> </v>
      </c>
      <c r="G38" s="63"/>
      <c r="H38" s="73"/>
      <c r="I38" s="5"/>
      <c r="J38" s="5"/>
      <c r="K38" s="5"/>
      <c r="L38" s="4" t="b">
        <f>'Poussins (calculs)'!R32</f>
        <v>0</v>
      </c>
      <c r="M38" s="7">
        <f>'Poussins (calculs)'!T32</f>
        <v>0</v>
      </c>
      <c r="N38" s="63"/>
      <c r="O38" s="136"/>
      <c r="P38" s="34"/>
      <c r="Q38" s="5"/>
      <c r="R38" s="5"/>
      <c r="S38" s="7">
        <f>'Poussins (calculs)'!AA32</f>
        <v>0</v>
      </c>
      <c r="T38" s="134"/>
      <c r="U38" s="38"/>
      <c r="V38" s="34"/>
      <c r="W38" s="5"/>
      <c r="X38" s="7">
        <f>'Poussins (calculs)'!AF32</f>
        <v>0</v>
      </c>
      <c r="Y38" s="38"/>
      <c r="Z38" s="44"/>
      <c r="AA38" s="56"/>
      <c r="AB38" s="135"/>
      <c r="AC38" s="60"/>
      <c r="AD38" s="7" t="str">
        <f>'Poussins (calculs)'!AU32</f>
        <v/>
      </c>
      <c r="AE38" s="7" t="str">
        <f>'Poussins (calculs)'!AV32</f>
        <v/>
      </c>
      <c r="AF38" s="1">
        <v>24</v>
      </c>
      <c r="AG38" s="1">
        <v>10</v>
      </c>
      <c r="AH38" s="154" t="str">
        <f t="shared" si="0"/>
        <v xml:space="preserve"> </v>
      </c>
      <c r="AI38" s="110"/>
    </row>
    <row r="39" spans="1:35" ht="15" x14ac:dyDescent="0.25">
      <c r="A39" s="8"/>
      <c r="B39" s="31"/>
      <c r="C39" s="4" t="str">
        <f>IF(B39&lt;&gt;0,VLOOKUP(B39,'Liste des licenciés'!$B$2:$G$344,2,FALSE)," ")</f>
        <v xml:space="preserve"> </v>
      </c>
      <c r="D39" s="4" t="str">
        <f>IF(B39&lt;&gt;0,VLOOKUP(B39,'Liste des licenciés'!$B$2:$G$344,3,FALSE)," ")</f>
        <v xml:space="preserve"> </v>
      </c>
      <c r="E39" s="9" t="str">
        <f>IF(B39&lt;&gt;0,VLOOKUP(B39,'Liste des licenciés'!$B$2:$G$344,4,FALSE)," ")</f>
        <v xml:space="preserve"> </v>
      </c>
      <c r="F39" s="161" t="str">
        <f>IF(B39&lt;&gt;0,VLOOKUP(B39,'Liste des licenciés'!$B$2:$G$344,6,FALSE)," ")</f>
        <v xml:space="preserve"> </v>
      </c>
      <c r="G39" s="63"/>
      <c r="H39" s="73"/>
      <c r="I39" s="5"/>
      <c r="J39" s="5"/>
      <c r="K39" s="5"/>
      <c r="L39" s="4" t="b">
        <f>'Poussins (calculs)'!R33</f>
        <v>0</v>
      </c>
      <c r="M39" s="7">
        <f>'Poussins (calculs)'!T33</f>
        <v>0</v>
      </c>
      <c r="N39" s="63"/>
      <c r="O39" s="136"/>
      <c r="P39" s="34"/>
      <c r="Q39" s="5"/>
      <c r="R39" s="5"/>
      <c r="S39" s="7">
        <f>'Poussins (calculs)'!AA33</f>
        <v>0</v>
      </c>
      <c r="T39" s="134"/>
      <c r="U39" s="38"/>
      <c r="V39" s="34"/>
      <c r="W39" s="5"/>
      <c r="X39" s="7">
        <f>'Poussins (calculs)'!AF33</f>
        <v>0</v>
      </c>
      <c r="Y39" s="38"/>
      <c r="Z39" s="44"/>
      <c r="AA39" s="56"/>
      <c r="AB39" s="135"/>
      <c r="AC39" s="60"/>
      <c r="AD39" s="7" t="str">
        <f>'Poussins (calculs)'!AU33</f>
        <v/>
      </c>
      <c r="AE39" s="7" t="str">
        <f>'Poussins (calculs)'!AV33</f>
        <v/>
      </c>
      <c r="AF39" s="1">
        <v>25</v>
      </c>
      <c r="AG39" s="1">
        <v>10</v>
      </c>
      <c r="AH39" s="154" t="str">
        <f t="shared" si="0"/>
        <v xml:space="preserve"> </v>
      </c>
      <c r="AI39" s="110"/>
    </row>
    <row r="40" spans="1:35" ht="15" x14ac:dyDescent="0.25">
      <c r="A40" s="8"/>
      <c r="B40" s="31"/>
      <c r="C40" s="4" t="str">
        <f>IF(B40&lt;&gt;0,VLOOKUP(B40,'Liste des licenciés'!$B$2:$G$344,2,FALSE)," ")</f>
        <v xml:space="preserve"> </v>
      </c>
      <c r="D40" s="4" t="str">
        <f>IF(B40&lt;&gt;0,VLOOKUP(B40,'Liste des licenciés'!$B$2:$G$344,3,FALSE)," ")</f>
        <v xml:space="preserve"> </v>
      </c>
      <c r="E40" s="9" t="str">
        <f>IF(B40&lt;&gt;0,VLOOKUP(B40,'Liste des licenciés'!$B$2:$G$344,4,FALSE)," ")</f>
        <v xml:space="preserve"> </v>
      </c>
      <c r="F40" s="161" t="str">
        <f>IF(B40&lt;&gt;0,VLOOKUP(B40,'Liste des licenciés'!$B$2:$G$344,6,FALSE)," ")</f>
        <v xml:space="preserve"> </v>
      </c>
      <c r="G40" s="63"/>
      <c r="H40" s="73"/>
      <c r="I40" s="5"/>
      <c r="J40" s="5"/>
      <c r="K40" s="5"/>
      <c r="L40" s="4" t="b">
        <f>'Poussins (calculs)'!R34</f>
        <v>0</v>
      </c>
      <c r="M40" s="7">
        <f>'Poussins (calculs)'!T34</f>
        <v>0</v>
      </c>
      <c r="N40" s="63"/>
      <c r="O40" s="136"/>
      <c r="P40" s="34"/>
      <c r="Q40" s="5"/>
      <c r="R40" s="5"/>
      <c r="S40" s="7">
        <f>'Poussins (calculs)'!AA34</f>
        <v>0</v>
      </c>
      <c r="T40" s="134"/>
      <c r="U40" s="38"/>
      <c r="V40" s="34"/>
      <c r="W40" s="5"/>
      <c r="X40" s="7">
        <f>'Poussins (calculs)'!AF34</f>
        <v>0</v>
      </c>
      <c r="Y40" s="38"/>
      <c r="Z40" s="44"/>
      <c r="AA40" s="56"/>
      <c r="AB40" s="135"/>
      <c r="AC40" s="60"/>
      <c r="AD40" s="7" t="str">
        <f>'Poussins (calculs)'!AU34</f>
        <v/>
      </c>
      <c r="AE40" s="7" t="str">
        <f>'Poussins (calculs)'!AV34</f>
        <v/>
      </c>
      <c r="AF40" s="1">
        <v>26</v>
      </c>
      <c r="AG40" s="1">
        <v>10</v>
      </c>
      <c r="AH40" s="154" t="str">
        <f t="shared" si="0"/>
        <v xml:space="preserve"> </v>
      </c>
      <c r="AI40" s="110"/>
    </row>
    <row r="41" spans="1:35" ht="15" x14ac:dyDescent="0.25">
      <c r="A41" s="8"/>
      <c r="B41" s="31"/>
      <c r="C41" s="4" t="str">
        <f>IF(B41&lt;&gt;0,VLOOKUP(B41,'Liste des licenciés'!$B$2:$G$344,2,FALSE)," ")</f>
        <v xml:space="preserve"> </v>
      </c>
      <c r="D41" s="4" t="str">
        <f>IF(B41&lt;&gt;0,VLOOKUP(B41,'Liste des licenciés'!$B$2:$G$344,3,FALSE)," ")</f>
        <v xml:space="preserve"> </v>
      </c>
      <c r="E41" s="9" t="str">
        <f>IF(B41&lt;&gt;0,VLOOKUP(B41,'Liste des licenciés'!$B$2:$G$344,4,FALSE)," ")</f>
        <v xml:space="preserve"> </v>
      </c>
      <c r="F41" s="161" t="str">
        <f>IF(B41&lt;&gt;0,VLOOKUP(B41,'Liste des licenciés'!$B$2:$G$344,6,FALSE)," ")</f>
        <v xml:space="preserve"> </v>
      </c>
      <c r="G41" s="63"/>
      <c r="H41" s="73"/>
      <c r="I41" s="5"/>
      <c r="J41" s="5"/>
      <c r="K41" s="5"/>
      <c r="L41" s="4" t="b">
        <f>'Poussins (calculs)'!R35</f>
        <v>0</v>
      </c>
      <c r="M41" s="7">
        <f>'Poussins (calculs)'!T35</f>
        <v>0</v>
      </c>
      <c r="N41" s="63"/>
      <c r="O41" s="136"/>
      <c r="P41" s="34"/>
      <c r="Q41" s="5"/>
      <c r="R41" s="5"/>
      <c r="S41" s="7">
        <f>'Poussins (calculs)'!AA35</f>
        <v>0</v>
      </c>
      <c r="T41" s="134"/>
      <c r="U41" s="38"/>
      <c r="V41" s="34"/>
      <c r="W41" s="5"/>
      <c r="X41" s="7">
        <f>'Poussins (calculs)'!AF35</f>
        <v>0</v>
      </c>
      <c r="Y41" s="38"/>
      <c r="Z41" s="44"/>
      <c r="AA41" s="56"/>
      <c r="AB41" s="135"/>
      <c r="AC41" s="60"/>
      <c r="AD41" s="7" t="str">
        <f>'Poussins (calculs)'!AU35</f>
        <v/>
      </c>
      <c r="AE41" s="7" t="str">
        <f>'Poussins (calculs)'!AV35</f>
        <v/>
      </c>
      <c r="AF41" s="1">
        <v>27</v>
      </c>
      <c r="AG41" s="1">
        <v>10</v>
      </c>
      <c r="AH41" s="154" t="str">
        <f t="shared" si="0"/>
        <v xml:space="preserve"> </v>
      </c>
      <c r="AI41" s="110"/>
    </row>
    <row r="42" spans="1:35" ht="15" x14ac:dyDescent="0.25">
      <c r="A42" s="8"/>
      <c r="B42" s="31"/>
      <c r="C42" s="4" t="str">
        <f>IF(B42&lt;&gt;0,VLOOKUP(B42,'Liste des licenciés'!$B$2:$G$344,2,FALSE)," ")</f>
        <v xml:space="preserve"> </v>
      </c>
      <c r="D42" s="4" t="str">
        <f>IF(B42&lt;&gt;0,VLOOKUP(B42,'Liste des licenciés'!$B$2:$G$344,3,FALSE)," ")</f>
        <v xml:space="preserve"> </v>
      </c>
      <c r="E42" s="9" t="str">
        <f>IF(B42&lt;&gt;0,VLOOKUP(B42,'Liste des licenciés'!$B$2:$G$344,4,FALSE)," ")</f>
        <v xml:space="preserve"> </v>
      </c>
      <c r="F42" s="161" t="str">
        <f>IF(B42&lt;&gt;0,VLOOKUP(B42,'Liste des licenciés'!$B$2:$G$344,6,FALSE)," ")</f>
        <v xml:space="preserve"> </v>
      </c>
      <c r="G42" s="63"/>
      <c r="H42" s="73"/>
      <c r="I42" s="5"/>
      <c r="J42" s="5"/>
      <c r="K42" s="5"/>
      <c r="L42" s="4" t="b">
        <f>'Poussins (calculs)'!R36</f>
        <v>0</v>
      </c>
      <c r="M42" s="7">
        <f>'Poussins (calculs)'!T36</f>
        <v>0</v>
      </c>
      <c r="N42" s="63"/>
      <c r="O42" s="136"/>
      <c r="P42" s="34"/>
      <c r="Q42" s="5"/>
      <c r="R42" s="5"/>
      <c r="S42" s="7">
        <f>'Poussins (calculs)'!AA36</f>
        <v>0</v>
      </c>
      <c r="T42" s="134"/>
      <c r="U42" s="38"/>
      <c r="V42" s="34"/>
      <c r="W42" s="5"/>
      <c r="X42" s="7">
        <f>'Poussins (calculs)'!AF36</f>
        <v>0</v>
      </c>
      <c r="Y42" s="38"/>
      <c r="Z42" s="44"/>
      <c r="AA42" s="56"/>
      <c r="AB42" s="135"/>
      <c r="AC42" s="60"/>
      <c r="AD42" s="7" t="str">
        <f>'Poussins (calculs)'!AU36</f>
        <v/>
      </c>
      <c r="AE42" s="7" t="str">
        <f>'Poussins (calculs)'!AV36</f>
        <v/>
      </c>
      <c r="AF42" s="1">
        <v>28</v>
      </c>
      <c r="AG42" s="1">
        <v>10</v>
      </c>
      <c r="AH42" s="154" t="str">
        <f t="shared" si="0"/>
        <v xml:space="preserve"> </v>
      </c>
      <c r="AI42" s="110"/>
    </row>
    <row r="43" spans="1:35" ht="15" x14ac:dyDescent="0.25">
      <c r="A43" s="8"/>
      <c r="B43" s="31"/>
      <c r="C43" s="4" t="str">
        <f>IF(B43&lt;&gt;0,VLOOKUP(B43,'Liste des licenciés'!$B$2:$G$344,2,FALSE)," ")</f>
        <v xml:space="preserve"> </v>
      </c>
      <c r="D43" s="4" t="str">
        <f>IF(B43&lt;&gt;0,VLOOKUP(B43,'Liste des licenciés'!$B$2:$G$344,3,FALSE)," ")</f>
        <v xml:space="preserve"> </v>
      </c>
      <c r="E43" s="9" t="str">
        <f>IF(B43&lt;&gt;0,VLOOKUP(B43,'Liste des licenciés'!$B$2:$G$344,4,FALSE)," ")</f>
        <v xml:space="preserve"> </v>
      </c>
      <c r="F43" s="161" t="str">
        <f>IF(B43&lt;&gt;0,VLOOKUP(B43,'Liste des licenciés'!$B$2:$G$344,6,FALSE)," ")</f>
        <v xml:space="preserve"> </v>
      </c>
      <c r="G43" s="63"/>
      <c r="H43" s="73"/>
      <c r="I43" s="5"/>
      <c r="J43" s="5"/>
      <c r="K43" s="5"/>
      <c r="L43" s="4" t="b">
        <f>'Poussins (calculs)'!R37</f>
        <v>0</v>
      </c>
      <c r="M43" s="7">
        <f>'Poussins (calculs)'!T37</f>
        <v>0</v>
      </c>
      <c r="N43" s="63"/>
      <c r="O43" s="136"/>
      <c r="P43" s="34"/>
      <c r="Q43" s="5"/>
      <c r="R43" s="5"/>
      <c r="S43" s="7">
        <f>'Poussins (calculs)'!AA37</f>
        <v>0</v>
      </c>
      <c r="T43" s="134"/>
      <c r="U43" s="38"/>
      <c r="V43" s="34"/>
      <c r="W43" s="5"/>
      <c r="X43" s="7">
        <f>'Poussins (calculs)'!AF37</f>
        <v>0</v>
      </c>
      <c r="Y43" s="38"/>
      <c r="Z43" s="44"/>
      <c r="AA43" s="56"/>
      <c r="AB43" s="135"/>
      <c r="AC43" s="60"/>
      <c r="AD43" s="7" t="str">
        <f>'Poussins (calculs)'!AU37</f>
        <v/>
      </c>
      <c r="AE43" s="7" t="str">
        <f>'Poussins (calculs)'!AV37</f>
        <v/>
      </c>
      <c r="AF43" s="1">
        <v>29</v>
      </c>
      <c r="AG43" s="1">
        <v>10</v>
      </c>
      <c r="AH43" s="154" t="str">
        <f t="shared" si="0"/>
        <v xml:space="preserve"> </v>
      </c>
      <c r="AI43" s="110"/>
    </row>
    <row r="44" spans="1:35" ht="15.75" thickBot="1" x14ac:dyDescent="0.3">
      <c r="A44" s="15"/>
      <c r="B44" s="32"/>
      <c r="C44" s="16" t="str">
        <f>IF(B44&lt;&gt;0,VLOOKUP(B44,'Liste des licenciés'!$B$2:$G$344,2,FALSE)," ")</f>
        <v xml:space="preserve"> </v>
      </c>
      <c r="D44" s="16" t="str">
        <f>IF(B44&lt;&gt;0,VLOOKUP(B44,'Liste des licenciés'!$B$2:$G$344,3,FALSE)," ")</f>
        <v xml:space="preserve"> </v>
      </c>
      <c r="E44" s="17" t="str">
        <f>IF(B44&lt;&gt;0,VLOOKUP(B44,'Liste des licenciés'!$B$2:$G$344,4,FALSE)," ")</f>
        <v xml:space="preserve"> </v>
      </c>
      <c r="F44" s="162" t="str">
        <f>IF(B44&lt;&gt;0,VLOOKUP(B44,'Liste des licenciés'!$B$2:$G$344,6,FALSE)," ")</f>
        <v xml:space="preserve"> </v>
      </c>
      <c r="G44" s="138"/>
      <c r="H44" s="112"/>
      <c r="I44" s="113"/>
      <c r="J44" s="113"/>
      <c r="K44" s="113"/>
      <c r="L44" s="16" t="b">
        <f>'Poussins (calculs)'!R38</f>
        <v>0</v>
      </c>
      <c r="M44" s="114">
        <f>'Poussins (calculs)'!T38</f>
        <v>0</v>
      </c>
      <c r="N44" s="138"/>
      <c r="O44" s="142"/>
      <c r="P44" s="115"/>
      <c r="Q44" s="113"/>
      <c r="R44" s="113"/>
      <c r="S44" s="114">
        <f>'Poussins (calculs)'!AA38</f>
        <v>0</v>
      </c>
      <c r="T44" s="143"/>
      <c r="U44" s="139"/>
      <c r="V44" s="115"/>
      <c r="W44" s="113"/>
      <c r="X44" s="114">
        <f>'Poussins (calculs)'!AF38</f>
        <v>0</v>
      </c>
      <c r="Y44" s="139"/>
      <c r="Z44" s="140"/>
      <c r="AA44" s="116"/>
      <c r="AB44" s="141"/>
      <c r="AC44" s="144"/>
      <c r="AD44" s="114" t="str">
        <f>'Poussins (calculs)'!AU38</f>
        <v/>
      </c>
      <c r="AE44" s="114" t="str">
        <f>'Poussins (calculs)'!AV38</f>
        <v/>
      </c>
      <c r="AF44" s="157">
        <v>30</v>
      </c>
      <c r="AG44" s="157">
        <v>10</v>
      </c>
      <c r="AH44" s="158" t="str">
        <f t="shared" si="0"/>
        <v xml:space="preserve"> </v>
      </c>
      <c r="AI44" s="159"/>
    </row>
    <row r="45" spans="1:35" ht="15" thickTop="1" x14ac:dyDescent="0.25">
      <c r="G45" s="63"/>
      <c r="H45" s="63"/>
      <c r="I45" s="63"/>
      <c r="J45" s="69"/>
      <c r="K45" s="69"/>
      <c r="L45" s="63"/>
      <c r="M45" s="63"/>
      <c r="N45" s="63"/>
      <c r="O45" s="50"/>
      <c r="P45" s="50"/>
      <c r="Q45" s="53"/>
      <c r="R45" s="53"/>
      <c r="S45" s="50"/>
      <c r="T45" s="53"/>
      <c r="U45" s="38"/>
      <c r="V45" s="38"/>
      <c r="W45" s="38"/>
      <c r="X45" s="38"/>
      <c r="Y45" s="38"/>
      <c r="Z45" s="44"/>
      <c r="AA45" s="44"/>
      <c r="AB45" s="44"/>
      <c r="AC45" s="37"/>
      <c r="AD45" s="37"/>
      <c r="AE45" s="37"/>
      <c r="AH45" s="36"/>
      <c r="AI45" s="36"/>
    </row>
    <row r="46" spans="1:35" x14ac:dyDescent="0.25">
      <c r="H46" s="2"/>
      <c r="I46" s="2"/>
      <c r="P46" s="2"/>
    </row>
    <row r="47" spans="1:35" x14ac:dyDescent="0.25">
      <c r="H47" s="2"/>
      <c r="I47" s="2"/>
      <c r="P47" s="2"/>
    </row>
    <row r="48" spans="1:35" x14ac:dyDescent="0.25">
      <c r="H48" s="2"/>
      <c r="I48" s="2"/>
      <c r="L48" s="2"/>
      <c r="P48" s="2"/>
    </row>
  </sheetData>
  <mergeCells count="24">
    <mergeCell ref="AH8:AH13"/>
    <mergeCell ref="H9:H13"/>
    <mergeCell ref="I9:K12"/>
    <mergeCell ref="L9:L13"/>
    <mergeCell ref="M9:M13"/>
    <mergeCell ref="H8:M8"/>
    <mergeCell ref="P8:S8"/>
    <mergeCell ref="V8:X8"/>
    <mergeCell ref="AD8:AD13"/>
    <mergeCell ref="AE8:AE13"/>
    <mergeCell ref="P9:R12"/>
    <mergeCell ref="S9:S13"/>
    <mergeCell ref="V9:W12"/>
    <mergeCell ref="X9:X13"/>
    <mergeCell ref="AA9:AA13"/>
    <mergeCell ref="C2:F2"/>
    <mergeCell ref="C4:F4"/>
    <mergeCell ref="D6:F6"/>
    <mergeCell ref="A7:A13"/>
    <mergeCell ref="B7:B13"/>
    <mergeCell ref="C7:C13"/>
    <mergeCell ref="D7:D13"/>
    <mergeCell ref="E7:E13"/>
    <mergeCell ref="F7:F13"/>
  </mergeCells>
  <conditionalFormatting sqref="L15:L44">
    <cfRule type="containsText" dxfId="15" priority="4" operator="containsText" text="FAUX">
      <formula>NOT(ISERROR(SEARCH("FAUX",L15)))</formula>
    </cfRule>
  </conditionalFormatting>
  <conditionalFormatting sqref="F15:G23 F25:G44 F24">
    <cfRule type="notContainsText" dxfId="14" priority="3" operator="notContains" text="p">
      <formula>ISERROR(SEARCH("p",F15))</formula>
    </cfRule>
  </conditionalFormatting>
  <conditionalFormatting sqref="X1:X1048576 S1:S1048576 M1:M1048576 AA1:AA1048576">
    <cfRule type="cellIs" dxfId="13" priority="2" operator="equal">
      <formula>0</formula>
    </cfRule>
  </conditionalFormatting>
  <conditionalFormatting sqref="AA15:AA27">
    <cfRule type="cellIs" dxfId="12" priority="1" stopIfTrue="1" operator="equal">
      <formula>0</formula>
    </cfRule>
  </conditionalFormatting>
  <printOptions horizontalCentered="1"/>
  <pageMargins left="0.39370078740157483" right="0" top="0" bottom="0" header="0.31496062992125984" footer="0.31496062992125984"/>
  <pageSetup paperSize="9" scale="70" orientation="landscape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AY43"/>
  <sheetViews>
    <sheetView topLeftCell="S1" workbookViewId="0">
      <selection activeCell="AF24" sqref="AF24"/>
    </sheetView>
  </sheetViews>
  <sheetFormatPr baseColWidth="10" defaultRowHeight="15" x14ac:dyDescent="0.25"/>
  <cols>
    <col min="1" max="1" width="7.28515625" style="1" customWidth="1"/>
    <col min="2" max="2" width="15.28515625" style="1" customWidth="1"/>
    <col min="3" max="3" width="20.85546875" style="1" customWidth="1"/>
    <col min="4" max="4" width="15.85546875" style="1" customWidth="1"/>
    <col min="5" max="5" width="22" style="1" customWidth="1"/>
    <col min="6" max="6" width="9.140625" style="1" customWidth="1"/>
    <col min="7" max="7" width="1.7109375" style="1" customWidth="1"/>
    <col min="8" max="8" width="10.28515625" style="1" customWidth="1"/>
    <col min="9" max="9" width="11.42578125" style="2" customWidth="1"/>
    <col min="10" max="10" width="10" style="1" customWidth="1"/>
    <col min="11" max="11" width="10" style="2" customWidth="1"/>
    <col min="12" max="12" width="11.5703125" style="2" customWidth="1"/>
    <col min="13" max="14" width="10.85546875" style="2" customWidth="1"/>
    <col min="15" max="15" width="10.85546875" style="1" customWidth="1"/>
    <col min="16" max="17" width="11.42578125" customWidth="1"/>
    <col min="18" max="18" width="17.140625" style="1" customWidth="1"/>
    <col min="19" max="19" width="13" style="1" customWidth="1"/>
    <col min="20" max="20" width="10.7109375" style="1" customWidth="1"/>
    <col min="21" max="21" width="1.7109375" style="1" customWidth="1"/>
    <col min="22" max="22" width="1.5703125" style="1" customWidth="1"/>
    <col min="23" max="23" width="10" style="1" customWidth="1"/>
    <col min="24" max="24" width="10" style="2" customWidth="1"/>
    <col min="25" max="25" width="11.28515625" style="2" customWidth="1"/>
    <col min="26" max="26" width="12.85546875" style="1" customWidth="1"/>
    <col min="27" max="27" width="13" style="1" customWidth="1"/>
    <col min="28" max="28" width="1.7109375" style="1" customWidth="1"/>
    <col min="29" max="31" width="13" style="1" customWidth="1"/>
    <col min="32" max="32" width="10.7109375" style="1" customWidth="1"/>
    <col min="33" max="34" width="1.7109375" style="1" customWidth="1"/>
    <col min="35" max="35" width="11.85546875" style="1" customWidth="1"/>
    <col min="36" max="36" width="1.5703125" style="1" customWidth="1"/>
    <col min="37" max="37" width="13" style="1" customWidth="1"/>
    <col min="38" max="38" width="11.42578125" customWidth="1"/>
    <col min="39" max="39" width="14.42578125" customWidth="1"/>
    <col min="40" max="40" width="13.140625" customWidth="1"/>
    <col min="41" max="42" width="11.42578125" customWidth="1"/>
    <col min="43" max="43" width="13.140625" customWidth="1"/>
    <col min="44" max="44" width="14.28515625" style="2" customWidth="1"/>
    <col min="45" max="46" width="1.7109375" style="2" customWidth="1"/>
    <col min="47" max="48" width="13.85546875" style="2" customWidth="1"/>
    <col min="49" max="49" width="1.7109375" style="1" customWidth="1"/>
    <col min="50" max="16384" width="11.42578125" style="1"/>
  </cols>
  <sheetData>
    <row r="1" spans="1:51" ht="8.25" customHeight="1" thickBot="1" x14ac:dyDescent="0.3">
      <c r="G1" s="63"/>
      <c r="H1" s="63"/>
      <c r="I1" s="69"/>
      <c r="J1" s="63"/>
      <c r="K1" s="69"/>
      <c r="L1" s="69"/>
      <c r="M1" s="69"/>
      <c r="N1" s="69"/>
      <c r="O1" s="63"/>
      <c r="P1" s="70"/>
      <c r="Q1" s="70"/>
      <c r="R1" s="63"/>
      <c r="S1" s="63"/>
      <c r="T1" s="63"/>
      <c r="U1" s="63"/>
      <c r="V1" s="50"/>
      <c r="W1" s="50"/>
      <c r="X1" s="53"/>
      <c r="Y1" s="53"/>
      <c r="Z1" s="50"/>
      <c r="AA1" s="80" t="s">
        <v>6</v>
      </c>
      <c r="AB1" s="38"/>
      <c r="AC1" s="38"/>
      <c r="AD1" s="38"/>
      <c r="AE1" s="38"/>
      <c r="AF1" s="38"/>
      <c r="AG1" s="38"/>
      <c r="AH1" s="44"/>
      <c r="AI1" s="44"/>
      <c r="AJ1" s="44"/>
      <c r="AK1" s="83"/>
      <c r="AL1" s="83"/>
      <c r="AM1" s="83"/>
      <c r="AN1" s="83"/>
      <c r="AO1" s="83"/>
      <c r="AP1" s="83"/>
      <c r="AQ1" s="83"/>
      <c r="AR1" s="84"/>
      <c r="AS1" s="84"/>
      <c r="AT1" s="37"/>
      <c r="AU1" s="37" t="s">
        <v>6</v>
      </c>
      <c r="AV1" s="37"/>
      <c r="AW1" s="36"/>
    </row>
    <row r="2" spans="1:51" ht="25.5" customHeight="1" thickTop="1" thickBot="1" x14ac:dyDescent="0.3">
      <c r="A2" s="218" t="s">
        <v>17</v>
      </c>
      <c r="B2" s="221" t="s">
        <v>2</v>
      </c>
      <c r="C2" s="224" t="s">
        <v>3</v>
      </c>
      <c r="D2" s="226" t="s">
        <v>4</v>
      </c>
      <c r="E2" s="189" t="s">
        <v>18</v>
      </c>
      <c r="F2" s="216" t="s">
        <v>16</v>
      </c>
      <c r="G2" s="64"/>
      <c r="H2" s="201" t="s">
        <v>5</v>
      </c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3"/>
      <c r="U2" s="71"/>
      <c r="V2" s="50"/>
      <c r="W2" s="213" t="s">
        <v>22</v>
      </c>
      <c r="X2" s="213"/>
      <c r="Y2" s="213"/>
      <c r="Z2" s="213"/>
      <c r="AA2" s="215"/>
      <c r="AB2" s="39"/>
      <c r="AC2" s="211" t="s">
        <v>21</v>
      </c>
      <c r="AD2" s="211"/>
      <c r="AE2" s="214"/>
      <c r="AF2" s="211"/>
      <c r="AG2" s="38"/>
      <c r="AH2" s="44"/>
      <c r="AI2" s="49" t="s">
        <v>19</v>
      </c>
      <c r="AJ2" s="44"/>
      <c r="AK2" s="245"/>
      <c r="AL2" s="245"/>
      <c r="AM2" s="245"/>
      <c r="AN2" s="245"/>
      <c r="AO2" s="245" t="s">
        <v>6</v>
      </c>
      <c r="AP2" s="245"/>
      <c r="AQ2" s="245"/>
      <c r="AR2" s="244"/>
      <c r="AS2" s="85"/>
      <c r="AT2" s="57"/>
      <c r="AU2" s="208" t="s">
        <v>46</v>
      </c>
      <c r="AV2" s="208" t="s">
        <v>20</v>
      </c>
      <c r="AW2" s="36"/>
    </row>
    <row r="3" spans="1:51" ht="9.75" customHeight="1" thickTop="1" x14ac:dyDescent="0.25">
      <c r="A3" s="219"/>
      <c r="B3" s="222"/>
      <c r="C3" s="197"/>
      <c r="D3" s="200"/>
      <c r="E3" s="190"/>
      <c r="F3" s="217"/>
      <c r="G3" s="64"/>
      <c r="H3" s="196" t="s">
        <v>0</v>
      </c>
      <c r="I3" s="227"/>
      <c r="J3" s="207" t="s">
        <v>9</v>
      </c>
      <c r="K3" s="208"/>
      <c r="L3" s="209"/>
      <c r="M3" s="227"/>
      <c r="N3" s="227"/>
      <c r="O3" s="233"/>
      <c r="P3" s="230"/>
      <c r="Q3" s="230"/>
      <c r="R3" s="194" t="s">
        <v>60</v>
      </c>
      <c r="S3" s="233"/>
      <c r="T3" s="204" t="s">
        <v>1</v>
      </c>
      <c r="U3" s="66"/>
      <c r="V3" s="50"/>
      <c r="W3" s="208" t="s">
        <v>9</v>
      </c>
      <c r="X3" s="208"/>
      <c r="Y3" s="209"/>
      <c r="Z3" s="243"/>
      <c r="AA3" s="239" t="s">
        <v>1</v>
      </c>
      <c r="AB3" s="40"/>
      <c r="AC3" s="208" t="s">
        <v>9</v>
      </c>
      <c r="AD3" s="208"/>
      <c r="AE3" s="242"/>
      <c r="AF3" s="236" t="s">
        <v>1</v>
      </c>
      <c r="AG3" s="40"/>
      <c r="AH3" s="45"/>
      <c r="AI3" s="198" t="s">
        <v>1</v>
      </c>
      <c r="AJ3" s="44"/>
      <c r="AK3" s="245"/>
      <c r="AL3" s="245"/>
      <c r="AM3" s="245"/>
      <c r="AN3" s="245"/>
      <c r="AO3" s="245"/>
      <c r="AP3" s="245"/>
      <c r="AQ3" s="245"/>
      <c r="AR3" s="244"/>
      <c r="AS3" s="84"/>
      <c r="AT3" s="37"/>
      <c r="AU3" s="208"/>
      <c r="AV3" s="208"/>
      <c r="AW3" s="36"/>
    </row>
    <row r="4" spans="1:51" ht="9.75" customHeight="1" x14ac:dyDescent="0.25">
      <c r="A4" s="219"/>
      <c r="B4" s="222"/>
      <c r="C4" s="197"/>
      <c r="D4" s="200"/>
      <c r="E4" s="190"/>
      <c r="F4" s="217"/>
      <c r="G4" s="64"/>
      <c r="H4" s="197"/>
      <c r="I4" s="228"/>
      <c r="J4" s="207"/>
      <c r="K4" s="208"/>
      <c r="L4" s="209"/>
      <c r="M4" s="228"/>
      <c r="N4" s="228"/>
      <c r="O4" s="234"/>
      <c r="P4" s="231"/>
      <c r="Q4" s="231"/>
      <c r="R4" s="200"/>
      <c r="S4" s="234"/>
      <c r="T4" s="204"/>
      <c r="U4" s="66"/>
      <c r="V4" s="50"/>
      <c r="W4" s="208"/>
      <c r="X4" s="208"/>
      <c r="Y4" s="209"/>
      <c r="Z4" s="234"/>
      <c r="AA4" s="240"/>
      <c r="AB4" s="40"/>
      <c r="AC4" s="208"/>
      <c r="AD4" s="208"/>
      <c r="AE4" s="234"/>
      <c r="AF4" s="237"/>
      <c r="AG4" s="40"/>
      <c r="AH4" s="45"/>
      <c r="AI4" s="199"/>
      <c r="AJ4" s="44"/>
      <c r="AK4" s="245"/>
      <c r="AL4" s="245"/>
      <c r="AM4" s="245"/>
      <c r="AN4" s="245"/>
      <c r="AO4" s="245"/>
      <c r="AP4" s="245"/>
      <c r="AQ4" s="245"/>
      <c r="AR4" s="244"/>
      <c r="AS4" s="84"/>
      <c r="AT4" s="37"/>
      <c r="AU4" s="208"/>
      <c r="AV4" s="208"/>
      <c r="AW4" s="36"/>
    </row>
    <row r="5" spans="1:51" ht="9.75" customHeight="1" x14ac:dyDescent="0.25">
      <c r="A5" s="219"/>
      <c r="B5" s="222"/>
      <c r="C5" s="197"/>
      <c r="D5" s="200"/>
      <c r="E5" s="190"/>
      <c r="F5" s="217"/>
      <c r="G5" s="64"/>
      <c r="H5" s="197"/>
      <c r="I5" s="228"/>
      <c r="J5" s="207"/>
      <c r="K5" s="208"/>
      <c r="L5" s="209"/>
      <c r="M5" s="228"/>
      <c r="N5" s="228"/>
      <c r="O5" s="234"/>
      <c r="P5" s="231"/>
      <c r="Q5" s="231"/>
      <c r="R5" s="200"/>
      <c r="S5" s="234"/>
      <c r="T5" s="204"/>
      <c r="U5" s="66"/>
      <c r="V5" s="50"/>
      <c r="W5" s="208"/>
      <c r="X5" s="208"/>
      <c r="Y5" s="209"/>
      <c r="Z5" s="234"/>
      <c r="AA5" s="240"/>
      <c r="AB5" s="40"/>
      <c r="AC5" s="208"/>
      <c r="AD5" s="208"/>
      <c r="AE5" s="234"/>
      <c r="AF5" s="237"/>
      <c r="AG5" s="40"/>
      <c r="AH5" s="45"/>
      <c r="AI5" s="199"/>
      <c r="AJ5" s="44"/>
      <c r="AK5" s="245"/>
      <c r="AL5" s="245"/>
      <c r="AM5" s="245"/>
      <c r="AN5" s="245"/>
      <c r="AO5" s="245"/>
      <c r="AP5" s="245"/>
      <c r="AQ5" s="245"/>
      <c r="AR5" s="244"/>
      <c r="AS5" s="86"/>
      <c r="AT5" s="36"/>
      <c r="AU5" s="208"/>
      <c r="AV5" s="208"/>
      <c r="AW5" s="36"/>
    </row>
    <row r="6" spans="1:51" ht="9.75" customHeight="1" x14ac:dyDescent="0.25">
      <c r="A6" s="219"/>
      <c r="B6" s="222"/>
      <c r="C6" s="197"/>
      <c r="D6" s="200"/>
      <c r="E6" s="190"/>
      <c r="F6" s="217"/>
      <c r="G6" s="64"/>
      <c r="H6" s="197"/>
      <c r="I6" s="228"/>
      <c r="J6" s="207"/>
      <c r="K6" s="208"/>
      <c r="L6" s="209"/>
      <c r="M6" s="228"/>
      <c r="N6" s="228"/>
      <c r="O6" s="234"/>
      <c r="P6" s="231"/>
      <c r="Q6" s="231"/>
      <c r="R6" s="200"/>
      <c r="S6" s="234"/>
      <c r="T6" s="204"/>
      <c r="U6" s="66"/>
      <c r="V6" s="50"/>
      <c r="W6" s="208"/>
      <c r="X6" s="208"/>
      <c r="Y6" s="209"/>
      <c r="Z6" s="234"/>
      <c r="AA6" s="240"/>
      <c r="AB6" s="40"/>
      <c r="AC6" s="208"/>
      <c r="AD6" s="208"/>
      <c r="AE6" s="234"/>
      <c r="AF6" s="237"/>
      <c r="AG6" s="40"/>
      <c r="AH6" s="45"/>
      <c r="AI6" s="199"/>
      <c r="AJ6" s="44"/>
      <c r="AK6" s="245"/>
      <c r="AL6" s="245"/>
      <c r="AM6" s="245"/>
      <c r="AN6" s="245"/>
      <c r="AO6" s="245"/>
      <c r="AP6" s="245"/>
      <c r="AQ6" s="245"/>
      <c r="AR6" s="244"/>
      <c r="AS6" s="87"/>
      <c r="AT6" s="58"/>
      <c r="AU6" s="208"/>
      <c r="AV6" s="208"/>
      <c r="AW6" s="36"/>
    </row>
    <row r="7" spans="1:51" ht="24" customHeight="1" x14ac:dyDescent="0.25">
      <c r="A7" s="220"/>
      <c r="B7" s="223"/>
      <c r="C7" s="225"/>
      <c r="D7" s="206"/>
      <c r="E7" s="190"/>
      <c r="F7" s="217"/>
      <c r="G7" s="65"/>
      <c r="H7" s="197"/>
      <c r="I7" s="229"/>
      <c r="J7" s="13" t="s">
        <v>7</v>
      </c>
      <c r="K7" s="13" t="s">
        <v>8</v>
      </c>
      <c r="L7" s="13" t="s">
        <v>59</v>
      </c>
      <c r="M7" s="229"/>
      <c r="N7" s="229"/>
      <c r="O7" s="235"/>
      <c r="P7" s="232"/>
      <c r="Q7" s="232"/>
      <c r="R7" s="200"/>
      <c r="S7" s="235"/>
      <c r="T7" s="205"/>
      <c r="U7" s="72"/>
      <c r="V7" s="50"/>
      <c r="W7" s="33" t="s">
        <v>7</v>
      </c>
      <c r="X7" s="13" t="s">
        <v>8</v>
      </c>
      <c r="Y7" s="13" t="s">
        <v>59</v>
      </c>
      <c r="Z7" s="235"/>
      <c r="AA7" s="241"/>
      <c r="AB7" s="41"/>
      <c r="AC7" s="33" t="s">
        <v>8</v>
      </c>
      <c r="AD7" s="13" t="s">
        <v>59</v>
      </c>
      <c r="AE7" s="235"/>
      <c r="AF7" s="238"/>
      <c r="AG7" s="40"/>
      <c r="AH7" s="45"/>
      <c r="AI7" s="199"/>
      <c r="AJ7" s="44"/>
      <c r="AK7" s="245"/>
      <c r="AL7" s="245"/>
      <c r="AM7" s="245"/>
      <c r="AN7" s="245"/>
      <c r="AO7" s="245"/>
      <c r="AP7" s="245"/>
      <c r="AQ7" s="245"/>
      <c r="AR7" s="244"/>
      <c r="AS7" s="84"/>
      <c r="AT7" s="37"/>
      <c r="AU7" s="208"/>
      <c r="AV7" s="208"/>
      <c r="AW7" s="36"/>
      <c r="AY7" s="1" t="s">
        <v>6</v>
      </c>
    </row>
    <row r="8" spans="1:51" s="3" customFormat="1" ht="47.25" customHeight="1" x14ac:dyDescent="0.25">
      <c r="A8" s="91"/>
      <c r="B8" s="94">
        <f>Poussins!B14</f>
        <v>8</v>
      </c>
      <c r="C8" s="95"/>
      <c r="D8" s="95"/>
      <c r="E8" s="93"/>
      <c r="F8" s="92"/>
      <c r="G8" s="66"/>
      <c r="I8" s="11" t="s">
        <v>10</v>
      </c>
      <c r="J8" s="14">
        <f>Poussins!I14</f>
        <v>0</v>
      </c>
      <c r="K8" s="11"/>
      <c r="L8" s="11"/>
      <c r="M8" s="11" t="s">
        <v>11</v>
      </c>
      <c r="N8" s="11" t="s">
        <v>13</v>
      </c>
      <c r="O8" s="11" t="s">
        <v>12</v>
      </c>
      <c r="P8" s="11" t="s">
        <v>14</v>
      </c>
      <c r="Q8" s="11" t="s">
        <v>15</v>
      </c>
      <c r="S8" s="12" t="s">
        <v>65</v>
      </c>
      <c r="T8" s="77" t="s">
        <v>6</v>
      </c>
      <c r="U8" s="66"/>
      <c r="V8" s="51"/>
      <c r="W8" s="14">
        <f>Poussins!P14</f>
        <v>8</v>
      </c>
      <c r="X8" s="11"/>
      <c r="Y8" s="77"/>
      <c r="Z8" s="12" t="s">
        <v>66</v>
      </c>
      <c r="AA8" s="81"/>
      <c r="AB8" s="40"/>
      <c r="AC8" s="14">
        <f>Poussins!V14</f>
        <v>0</v>
      </c>
      <c r="AD8" s="11"/>
      <c r="AE8" s="12" t="s">
        <v>63</v>
      </c>
      <c r="AF8" s="77"/>
      <c r="AG8" s="40"/>
      <c r="AH8" s="45"/>
      <c r="AI8" s="78">
        <f>Poussins!AA14</f>
        <v>8</v>
      </c>
      <c r="AJ8" s="45"/>
      <c r="AK8" s="146" t="s">
        <v>43</v>
      </c>
      <c r="AL8" s="147" t="s">
        <v>23</v>
      </c>
      <c r="AM8" s="146" t="s">
        <v>44</v>
      </c>
      <c r="AN8" s="147" t="s">
        <v>24</v>
      </c>
      <c r="AO8" s="18" t="s">
        <v>21</v>
      </c>
      <c r="AP8" s="18" t="s">
        <v>19</v>
      </c>
      <c r="AQ8" s="146" t="s">
        <v>45</v>
      </c>
      <c r="AR8" s="147" t="s">
        <v>25</v>
      </c>
      <c r="AS8" s="88"/>
      <c r="AT8" s="59"/>
      <c r="AU8" s="18"/>
      <c r="AV8" s="18"/>
      <c r="AW8" s="61"/>
    </row>
    <row r="9" spans="1:51" x14ac:dyDescent="0.25">
      <c r="A9" s="8">
        <f>Poussins!A15</f>
        <v>40</v>
      </c>
      <c r="B9" s="31">
        <f>Poussins!B15</f>
        <v>55716493</v>
      </c>
      <c r="C9" s="30" t="str">
        <f>Poussins!C15</f>
        <v>PERROUX</v>
      </c>
      <c r="D9" s="4" t="str">
        <f>Poussins!D15</f>
        <v>Cyril</v>
      </c>
      <c r="E9" s="9" t="str">
        <f>Poussins!E15</f>
        <v>Creusot Cyclisme</v>
      </c>
      <c r="F9" s="35" t="str">
        <f>Poussins!F15</f>
        <v>(2)-Pous</v>
      </c>
      <c r="G9" s="67"/>
      <c r="H9" s="73">
        <f>Poussins!H15</f>
        <v>0</v>
      </c>
      <c r="I9" s="10">
        <f t="shared" ref="I9:I38" si="0">5*H9</f>
        <v>0</v>
      </c>
      <c r="J9" s="34">
        <f>Poussins!I15</f>
        <v>0</v>
      </c>
      <c r="K9" s="34">
        <f>Poussins!J15</f>
        <v>0</v>
      </c>
      <c r="L9" s="34">
        <f>Poussins!K15</f>
        <v>0</v>
      </c>
      <c r="M9" s="10">
        <f>K9+I9</f>
        <v>0</v>
      </c>
      <c r="N9" s="6" t="str">
        <f>LEFT((M9/60),1)</f>
        <v>0</v>
      </c>
      <c r="O9" s="6">
        <f>M9-(N9*60)</f>
        <v>0</v>
      </c>
      <c r="P9" s="6">
        <f>J9+N9</f>
        <v>0</v>
      </c>
      <c r="Q9" s="10">
        <f t="shared" ref="Q9:Q38" si="1">L9+0</f>
        <v>0</v>
      </c>
      <c r="R9" s="4" t="b">
        <f>IF(J9&lt;&gt;0,CONCATENATE(IF(P9&gt;9,P9,CONCATENATE(0,P9)),":",IF(O9&gt;9,O9,CONCATENATE(0,O9)),":",IF(Q9&gt;9,Q9,CONCATENATE(0,Q9))," "))</f>
        <v>0</v>
      </c>
      <c r="S9" s="6" t="str">
        <f>IF(J9&lt;&gt;0,(P9*60)+(O9)+(L9/100)," ")</f>
        <v xml:space="preserve"> </v>
      </c>
      <c r="T9" s="7">
        <f>IF(ISERROR(RANK(S9,$S$9:$S$38,1)),0,RANK(S9,$S$9:$S$38,1))</f>
        <v>0</v>
      </c>
      <c r="U9" s="67"/>
      <c r="V9" s="52"/>
      <c r="W9" s="34" t="str">
        <f>Poussins!P15</f>
        <v>1</v>
      </c>
      <c r="X9" s="34" t="str">
        <f>Poussins!Q15</f>
        <v>57</v>
      </c>
      <c r="Y9" s="34" t="str">
        <f>Poussins!R15</f>
        <v>34</v>
      </c>
      <c r="Z9" s="6">
        <f>IF((W9*60)+(X9)+(Y9/100)&gt;0,(W9*60)+(X9)+(Y9/100),"")</f>
        <v>117.34</v>
      </c>
      <c r="AA9" s="82">
        <f t="shared" ref="AA9:AA38" si="2">IF(ISERROR(RANK(Z9,$Z$9:$Z$38,1)),0,RANK(Z9,$Z$9:$Z$38,1))</f>
        <v>5</v>
      </c>
      <c r="AB9" s="42"/>
      <c r="AC9" s="34">
        <f>Poussins!V15</f>
        <v>0</v>
      </c>
      <c r="AD9" s="34">
        <f>Poussins!W15</f>
        <v>0</v>
      </c>
      <c r="AE9" s="6" t="str">
        <f>IF(AC9&lt;&gt;0,(AC9+(AD9/100))," ")</f>
        <v xml:space="preserve"> </v>
      </c>
      <c r="AF9" s="7">
        <f>IF(ISERROR(RANK(AE9,$AE$9:$AE$38,1)),0,RANK(AE9,$AE$9:$AE$38,1))</f>
        <v>0</v>
      </c>
      <c r="AG9" s="42"/>
      <c r="AH9" s="46"/>
      <c r="AI9" s="163">
        <f>Poussins!AA15</f>
        <v>4</v>
      </c>
      <c r="AJ9" s="48"/>
      <c r="AK9" s="148">
        <f>IF($J$8&gt;0,T9,1)</f>
        <v>1</v>
      </c>
      <c r="AL9" s="149">
        <f>IF($J$8&gt;0,T9*1.001,1)</f>
        <v>1</v>
      </c>
      <c r="AM9" s="148">
        <f>IF($W$8&gt;0,AA9,1)</f>
        <v>5</v>
      </c>
      <c r="AN9" s="149">
        <f>IF($W$8&gt;0,AA9*1.001,1)</f>
        <v>5.004999999999999</v>
      </c>
      <c r="AO9" s="19">
        <f>IF($AC$8&gt;0,AF9,1)</f>
        <v>1</v>
      </c>
      <c r="AP9" s="19">
        <f>IF($AI$8&gt;0,AI9,1)</f>
        <v>4</v>
      </c>
      <c r="AQ9" s="152">
        <f>IF((AK9*AM9*AO9*AP9)=0," ",(AK9+AM9+AO9+AP9))</f>
        <v>11</v>
      </c>
      <c r="AR9" s="149">
        <f>IF((AL9*AN9*AO9*AP9)=0," ",(AL9+AN9+AO9+AP9))</f>
        <v>11.004999999999999</v>
      </c>
      <c r="AS9" s="89"/>
      <c r="AT9" s="60"/>
      <c r="AU9" s="7">
        <f>IF(ISERROR(RANK(AQ9,AQ$9:$AQ$38,1)),"",RANK(AQ9,$AQ$9:$AQ$38,1))</f>
        <v>4</v>
      </c>
      <c r="AV9" s="7">
        <f>IF(ISERROR(RANK(AR9,$AR$9:AR$38,1)),"",RANK(AR9,$AR$9:$AR$38,1))</f>
        <v>6</v>
      </c>
      <c r="AW9" s="62"/>
    </row>
    <row r="10" spans="1:51" x14ac:dyDescent="0.25">
      <c r="A10" s="8">
        <f>Poussins!A16</f>
        <v>41</v>
      </c>
      <c r="B10" s="31">
        <f>Poussins!B16</f>
        <v>55713512</v>
      </c>
      <c r="C10" s="30" t="str">
        <f>Poussins!C16</f>
        <v>BELIOT</v>
      </c>
      <c r="D10" s="4" t="str">
        <f>Poussins!D16</f>
        <v>Julie</v>
      </c>
      <c r="E10" s="9" t="str">
        <f>Poussins!E16</f>
        <v>VC Charollais</v>
      </c>
      <c r="F10" s="35" t="str">
        <f>Poussins!F16</f>
        <v>(2)-Pous</v>
      </c>
      <c r="G10" s="67"/>
      <c r="H10" s="73">
        <f>Poussins!H16</f>
        <v>0</v>
      </c>
      <c r="I10" s="10">
        <f t="shared" si="0"/>
        <v>0</v>
      </c>
      <c r="J10" s="34">
        <f>Poussins!I16</f>
        <v>0</v>
      </c>
      <c r="K10" s="34">
        <f>Poussins!J16</f>
        <v>0</v>
      </c>
      <c r="L10" s="34">
        <f>Poussins!K16</f>
        <v>0</v>
      </c>
      <c r="M10" s="10">
        <f>K10+I10</f>
        <v>0</v>
      </c>
      <c r="N10" s="6" t="str">
        <f>LEFT((M10/60),1)</f>
        <v>0</v>
      </c>
      <c r="O10" s="6">
        <f>M10-(N10*60)</f>
        <v>0</v>
      </c>
      <c r="P10" s="6">
        <f>J10+N10</f>
        <v>0</v>
      </c>
      <c r="Q10" s="10">
        <f t="shared" si="1"/>
        <v>0</v>
      </c>
      <c r="R10" s="4" t="b">
        <f t="shared" ref="R10:R38" si="3">IF(J10&lt;&gt;0,CONCATENATE(IF(P10&gt;9,P10,CONCATENATE(0,P10)),":",IF(O10&gt;9,O10,CONCATENATE(0,O10)),":",IF(Q10&gt;9,Q10,CONCATENATE(0,Q10))," "))</f>
        <v>0</v>
      </c>
      <c r="S10" s="6" t="str">
        <f t="shared" ref="S10:S38" si="4">IF(J10&lt;&gt;0,(P10*60)+(O10)+(L10/100)," ")</f>
        <v xml:space="preserve"> </v>
      </c>
      <c r="T10" s="7">
        <f t="shared" ref="T10:T38" si="5">IF(ISERROR(RANK(S10,$S$9:$S$38,1)),0,RANK(S10,$S$9:$S$38,1))</f>
        <v>0</v>
      </c>
      <c r="U10" s="67"/>
      <c r="V10" s="52"/>
      <c r="W10" s="34" t="str">
        <f>Poussins!P16</f>
        <v>2</v>
      </c>
      <c r="X10" s="34" t="str">
        <f>Poussins!Q16</f>
        <v>16</v>
      </c>
      <c r="Y10" s="34" t="str">
        <f>Poussins!R16</f>
        <v>60</v>
      </c>
      <c r="Z10" s="6">
        <f t="shared" ref="Z10:Z38" si="6">IF((W10*60)+(X10)+(Y10/100)&gt;0,(W10*60)+(X10)+(Y10/100),"")</f>
        <v>136.6</v>
      </c>
      <c r="AA10" s="82">
        <f t="shared" si="2"/>
        <v>8</v>
      </c>
      <c r="AB10" s="42"/>
      <c r="AC10" s="34">
        <f>Poussins!V16</f>
        <v>0</v>
      </c>
      <c r="AD10" s="34">
        <f>Poussins!W16</f>
        <v>0</v>
      </c>
      <c r="AE10" s="6" t="str">
        <f t="shared" ref="AE10:AE38" si="7">IF(AC10&lt;&gt;0,(AC10+(AD10/100))," ")</f>
        <v xml:space="preserve"> </v>
      </c>
      <c r="AF10" s="7">
        <f t="shared" ref="AF10:AF11" si="8">IF(ISERROR(RANK(AE10,$AE$9:$AE$38,1)),0,RANK(AE10,$AE$9:$AE$38,1))</f>
        <v>0</v>
      </c>
      <c r="AG10" s="42"/>
      <c r="AH10" s="46"/>
      <c r="AI10" s="163">
        <f>Poussins!AA16</f>
        <v>8</v>
      </c>
      <c r="AJ10" s="48"/>
      <c r="AK10" s="148">
        <f t="shared" ref="AK10:AK38" si="9">IF($J$8&gt;0,T10,1)</f>
        <v>1</v>
      </c>
      <c r="AL10" s="149">
        <f t="shared" ref="AL10:AL38" si="10">IF($J$8&gt;0,T10*1.001,1)</f>
        <v>1</v>
      </c>
      <c r="AM10" s="148">
        <f t="shared" ref="AM10:AM38" si="11">IF($W$8&gt;0,AA10,1)</f>
        <v>8</v>
      </c>
      <c r="AN10" s="149">
        <f t="shared" ref="AN10:AN38" si="12">IF($W$8&gt;0,AA10*1.001,1)</f>
        <v>8.0079999999999991</v>
      </c>
      <c r="AO10" s="19">
        <f t="shared" ref="AO10:AO38" si="13">IF($AC$8&gt;0,AF10,1)</f>
        <v>1</v>
      </c>
      <c r="AP10" s="19">
        <f t="shared" ref="AP10:AP38" si="14">IF($AI$8&gt;0,AI10,1)</f>
        <v>8</v>
      </c>
      <c r="AQ10" s="152">
        <f t="shared" ref="AQ10:AQ38" si="15">IF((AK10*AM10*AO10*AP10)=0," ",(AK10+AM10+AO10+AP10))</f>
        <v>18</v>
      </c>
      <c r="AR10" s="149">
        <f t="shared" ref="AR10:AR38" si="16">IF((AL10*AN10*AO10*AP10)=0," ",(AL10+AN10+AO10+AP10))</f>
        <v>18.007999999999999</v>
      </c>
      <c r="AS10" s="89"/>
      <c r="AT10" s="60"/>
      <c r="AU10" s="7">
        <f>IF(ISERROR(RANK(AQ10,AQ$9:$AQ$38,1)),"",RANK(AQ10,$AQ$9:$AQ$38,1))</f>
        <v>8</v>
      </c>
      <c r="AV10" s="7">
        <f>IF(ISERROR(RANK(AR10,$AR$9:AR$38,1)),"",RANK(AR10,$AR$9:$AR$38,1))</f>
        <v>8</v>
      </c>
      <c r="AW10" s="62"/>
    </row>
    <row r="11" spans="1:51" x14ac:dyDescent="0.25">
      <c r="A11" s="8">
        <f>Poussins!A17</f>
        <v>42</v>
      </c>
      <c r="B11" s="31">
        <f>Poussins!B17</f>
        <v>55658996</v>
      </c>
      <c r="C11" s="30" t="str">
        <f>Poussins!C17</f>
        <v>HEBERT</v>
      </c>
      <c r="D11" s="4" t="str">
        <f>Poussins!D17</f>
        <v>Loucyan</v>
      </c>
      <c r="E11" s="9" t="str">
        <f>Poussins!E17</f>
        <v>Ecuisses VSP</v>
      </c>
      <c r="F11" s="35" t="str">
        <f>Poussins!F17</f>
        <v>(2)-Pous</v>
      </c>
      <c r="G11" s="67"/>
      <c r="H11" s="73">
        <f>Poussins!H17</f>
        <v>0</v>
      </c>
      <c r="I11" s="10">
        <f t="shared" si="0"/>
        <v>0</v>
      </c>
      <c r="J11" s="34">
        <f>Poussins!I17</f>
        <v>0</v>
      </c>
      <c r="K11" s="34">
        <f>Poussins!J17</f>
        <v>0</v>
      </c>
      <c r="L11" s="34">
        <f>Poussins!K17</f>
        <v>0</v>
      </c>
      <c r="M11" s="10">
        <f t="shared" ref="M11:M38" si="17">K11+I11</f>
        <v>0</v>
      </c>
      <c r="N11" s="6" t="str">
        <f t="shared" ref="N11:N38" si="18">LEFT((M11/60),1)</f>
        <v>0</v>
      </c>
      <c r="O11" s="6">
        <f t="shared" ref="O11:O38" si="19">M11-(N11*60)</f>
        <v>0</v>
      </c>
      <c r="P11" s="6">
        <f t="shared" ref="P11:P38" si="20">J11+N11</f>
        <v>0</v>
      </c>
      <c r="Q11" s="10">
        <f t="shared" si="1"/>
        <v>0</v>
      </c>
      <c r="R11" s="4" t="b">
        <f t="shared" si="3"/>
        <v>0</v>
      </c>
      <c r="S11" s="6" t="str">
        <f t="shared" si="4"/>
        <v xml:space="preserve"> </v>
      </c>
      <c r="T11" s="7">
        <f t="shared" si="5"/>
        <v>0</v>
      </c>
      <c r="U11" s="67"/>
      <c r="V11" s="52"/>
      <c r="W11" s="34" t="str">
        <f>Poussins!P17</f>
        <v>1</v>
      </c>
      <c r="X11" s="34" t="str">
        <f>Poussins!Q17</f>
        <v>54</v>
      </c>
      <c r="Y11" s="34" t="str">
        <f>Poussins!R17</f>
        <v>17</v>
      </c>
      <c r="Z11" s="6">
        <f t="shared" si="6"/>
        <v>114.17</v>
      </c>
      <c r="AA11" s="82">
        <f t="shared" si="2"/>
        <v>3</v>
      </c>
      <c r="AB11" s="42"/>
      <c r="AC11" s="34">
        <f>Poussins!V17</f>
        <v>0</v>
      </c>
      <c r="AD11" s="34">
        <f>Poussins!W17</f>
        <v>0</v>
      </c>
      <c r="AE11" s="6" t="str">
        <f t="shared" si="7"/>
        <v xml:space="preserve"> </v>
      </c>
      <c r="AF11" s="7">
        <f t="shared" si="8"/>
        <v>0</v>
      </c>
      <c r="AG11" s="42"/>
      <c r="AH11" s="46"/>
      <c r="AI11" s="163">
        <f>Poussins!AA17</f>
        <v>2</v>
      </c>
      <c r="AJ11" s="48"/>
      <c r="AK11" s="148">
        <f t="shared" si="9"/>
        <v>1</v>
      </c>
      <c r="AL11" s="149">
        <f t="shared" si="10"/>
        <v>1</v>
      </c>
      <c r="AM11" s="148">
        <f t="shared" si="11"/>
        <v>3</v>
      </c>
      <c r="AN11" s="149">
        <f t="shared" si="12"/>
        <v>3.0029999999999997</v>
      </c>
      <c r="AO11" s="19">
        <f t="shared" si="13"/>
        <v>1</v>
      </c>
      <c r="AP11" s="19">
        <f t="shared" si="14"/>
        <v>2</v>
      </c>
      <c r="AQ11" s="152">
        <f t="shared" si="15"/>
        <v>7</v>
      </c>
      <c r="AR11" s="149">
        <f t="shared" si="16"/>
        <v>7.0030000000000001</v>
      </c>
      <c r="AS11" s="89"/>
      <c r="AT11" s="60"/>
      <c r="AU11" s="7">
        <f>IF(ISERROR(RANK(AQ11,AQ$9:$AQ$38,1)),"",RANK(AQ11,$AQ$9:$AQ$38,1))</f>
        <v>2</v>
      </c>
      <c r="AV11" s="7">
        <f>IF(ISERROR(RANK(AR11,$AR$9:AR$38,1)),"",RANK(AR11,$AR$9:$AR$38,1))</f>
        <v>2</v>
      </c>
      <c r="AW11" s="62"/>
    </row>
    <row r="12" spans="1:51" x14ac:dyDescent="0.25">
      <c r="A12" s="8">
        <f>Poussins!A18</f>
        <v>43</v>
      </c>
      <c r="B12" s="31">
        <f>Poussins!B18</f>
        <v>55758094</v>
      </c>
      <c r="C12" s="30" t="str">
        <f>Poussins!C18</f>
        <v>ANTUNES</v>
      </c>
      <c r="D12" s="4" t="str">
        <f>Poussins!D18</f>
        <v>Hugo</v>
      </c>
      <c r="E12" s="9" t="str">
        <f>Poussins!E18</f>
        <v>Creusot Cyclisme</v>
      </c>
      <c r="F12" s="35" t="str">
        <f>Poussins!F18</f>
        <v>(2)-Pous</v>
      </c>
      <c r="G12" s="67"/>
      <c r="H12" s="73">
        <f>Poussins!H18</f>
        <v>0</v>
      </c>
      <c r="I12" s="10">
        <f t="shared" si="0"/>
        <v>0</v>
      </c>
      <c r="J12" s="34">
        <f>Poussins!I18</f>
        <v>0</v>
      </c>
      <c r="K12" s="34">
        <f>Poussins!J18</f>
        <v>0</v>
      </c>
      <c r="L12" s="34">
        <f>Poussins!K18</f>
        <v>0</v>
      </c>
      <c r="M12" s="10">
        <f t="shared" si="17"/>
        <v>0</v>
      </c>
      <c r="N12" s="6" t="str">
        <f t="shared" si="18"/>
        <v>0</v>
      </c>
      <c r="O12" s="6">
        <f t="shared" si="19"/>
        <v>0</v>
      </c>
      <c r="P12" s="6">
        <f t="shared" si="20"/>
        <v>0</v>
      </c>
      <c r="Q12" s="10">
        <f t="shared" si="1"/>
        <v>0</v>
      </c>
      <c r="R12" s="4" t="b">
        <f t="shared" si="3"/>
        <v>0</v>
      </c>
      <c r="S12" s="6" t="str">
        <f t="shared" si="4"/>
        <v xml:space="preserve"> </v>
      </c>
      <c r="T12" s="7">
        <f t="shared" si="5"/>
        <v>0</v>
      </c>
      <c r="U12" s="67"/>
      <c r="V12" s="52"/>
      <c r="W12" s="34" t="str">
        <f>Poussins!P18</f>
        <v>1</v>
      </c>
      <c r="X12" s="34" t="str">
        <f>Poussins!Q18</f>
        <v>38</v>
      </c>
      <c r="Y12" s="34" t="str">
        <f>Poussins!R18</f>
        <v>34</v>
      </c>
      <c r="Z12" s="6">
        <f t="shared" si="6"/>
        <v>98.34</v>
      </c>
      <c r="AA12" s="82">
        <f t="shared" si="2"/>
        <v>1</v>
      </c>
      <c r="AB12" s="42"/>
      <c r="AC12" s="34">
        <f>Poussins!V18</f>
        <v>0</v>
      </c>
      <c r="AD12" s="34">
        <f>Poussins!W18</f>
        <v>0</v>
      </c>
      <c r="AE12" s="6" t="str">
        <f t="shared" si="7"/>
        <v xml:space="preserve"> </v>
      </c>
      <c r="AF12" s="7">
        <f>IF(ISERROR(RANK(AE12,$AE$9:$AE$38,1)),0,RANK(AE12,$AE$9:$AE$38,1))</f>
        <v>0</v>
      </c>
      <c r="AG12" s="42"/>
      <c r="AH12" s="46"/>
      <c r="AI12" s="163">
        <f>Poussins!AA18</f>
        <v>1</v>
      </c>
      <c r="AJ12" s="48"/>
      <c r="AK12" s="148">
        <f t="shared" si="9"/>
        <v>1</v>
      </c>
      <c r="AL12" s="149">
        <f t="shared" si="10"/>
        <v>1</v>
      </c>
      <c r="AM12" s="148">
        <f t="shared" si="11"/>
        <v>1</v>
      </c>
      <c r="AN12" s="149">
        <f t="shared" si="12"/>
        <v>1.0009999999999999</v>
      </c>
      <c r="AO12" s="19">
        <f t="shared" si="13"/>
        <v>1</v>
      </c>
      <c r="AP12" s="19">
        <f t="shared" si="14"/>
        <v>1</v>
      </c>
      <c r="AQ12" s="152">
        <f t="shared" si="15"/>
        <v>4</v>
      </c>
      <c r="AR12" s="149">
        <f t="shared" si="16"/>
        <v>4.0009999999999994</v>
      </c>
      <c r="AS12" s="89"/>
      <c r="AT12" s="60"/>
      <c r="AU12" s="7">
        <f>IF(ISERROR(RANK(AQ12,AQ$9:$AQ$38,1)),"",RANK(AQ12,$AQ$9:$AQ$38,1))</f>
        <v>1</v>
      </c>
      <c r="AV12" s="7">
        <f>IF(ISERROR(RANK(AR12,$AR$9:AR$38,1)),"",RANK(AR12,$AR$9:$AR$38,1))</f>
        <v>1</v>
      </c>
      <c r="AW12" s="62"/>
    </row>
    <row r="13" spans="1:51" x14ac:dyDescent="0.25">
      <c r="A13" s="8">
        <f>Poussins!A19</f>
        <v>44</v>
      </c>
      <c r="B13" s="31">
        <f>Poussins!B19</f>
        <v>55759687</v>
      </c>
      <c r="C13" s="30" t="str">
        <f>Poussins!C19</f>
        <v>BOSC</v>
      </c>
      <c r="D13" s="4" t="str">
        <f>Poussins!D19</f>
        <v>Noah</v>
      </c>
      <c r="E13" s="9" t="str">
        <f>Poussins!E19</f>
        <v>Granges Grupetto</v>
      </c>
      <c r="F13" s="35" t="str">
        <f>Poussins!F19</f>
        <v>(2)-Pous</v>
      </c>
      <c r="G13" s="67"/>
      <c r="H13" s="73">
        <f>Poussins!H19</f>
        <v>0</v>
      </c>
      <c r="I13" s="10">
        <f t="shared" si="0"/>
        <v>0</v>
      </c>
      <c r="J13" s="34">
        <f>Poussins!I19</f>
        <v>0</v>
      </c>
      <c r="K13" s="34">
        <f>Poussins!J19</f>
        <v>0</v>
      </c>
      <c r="L13" s="34">
        <f>Poussins!K19</f>
        <v>0</v>
      </c>
      <c r="M13" s="10">
        <f t="shared" si="17"/>
        <v>0</v>
      </c>
      <c r="N13" s="6" t="str">
        <f t="shared" si="18"/>
        <v>0</v>
      </c>
      <c r="O13" s="6">
        <f t="shared" si="19"/>
        <v>0</v>
      </c>
      <c r="P13" s="6">
        <f t="shared" si="20"/>
        <v>0</v>
      </c>
      <c r="Q13" s="10">
        <f t="shared" si="1"/>
        <v>0</v>
      </c>
      <c r="R13" s="4" t="b">
        <f t="shared" si="3"/>
        <v>0</v>
      </c>
      <c r="S13" s="6" t="str">
        <f t="shared" si="4"/>
        <v xml:space="preserve"> </v>
      </c>
      <c r="T13" s="7">
        <f t="shared" si="5"/>
        <v>0</v>
      </c>
      <c r="U13" s="67"/>
      <c r="V13" s="52"/>
      <c r="W13" s="34" t="str">
        <f>Poussins!P19</f>
        <v>1</v>
      </c>
      <c r="X13" s="34" t="str">
        <f>Poussins!Q19</f>
        <v>57</v>
      </c>
      <c r="Y13" s="34" t="str">
        <f>Poussins!R19</f>
        <v>34</v>
      </c>
      <c r="Z13" s="6">
        <f t="shared" si="6"/>
        <v>117.34</v>
      </c>
      <c r="AA13" s="82">
        <f t="shared" si="2"/>
        <v>5</v>
      </c>
      <c r="AB13" s="42"/>
      <c r="AC13" s="34">
        <f>Poussins!V19</f>
        <v>0</v>
      </c>
      <c r="AD13" s="34">
        <f>Poussins!W19</f>
        <v>0</v>
      </c>
      <c r="AE13" s="6" t="str">
        <f t="shared" si="7"/>
        <v xml:space="preserve"> </v>
      </c>
      <c r="AF13" s="7">
        <f>IF(ISERROR(RANK(AE13,$AE$9:$AE$38,1)),0,RANK(AE13,$AE$9:$AE$38,1))</f>
        <v>0</v>
      </c>
      <c r="AG13" s="42"/>
      <c r="AH13" s="46"/>
      <c r="AI13" s="163">
        <f>Poussins!AA19</f>
        <v>3</v>
      </c>
      <c r="AJ13" s="48"/>
      <c r="AK13" s="148">
        <f t="shared" si="9"/>
        <v>1</v>
      </c>
      <c r="AL13" s="149">
        <f t="shared" si="10"/>
        <v>1</v>
      </c>
      <c r="AM13" s="148">
        <f t="shared" si="11"/>
        <v>5</v>
      </c>
      <c r="AN13" s="149">
        <f t="shared" si="12"/>
        <v>5.004999999999999</v>
      </c>
      <c r="AO13" s="19">
        <f t="shared" si="13"/>
        <v>1</v>
      </c>
      <c r="AP13" s="19">
        <f t="shared" si="14"/>
        <v>3</v>
      </c>
      <c r="AQ13" s="152">
        <f t="shared" si="15"/>
        <v>10</v>
      </c>
      <c r="AR13" s="149">
        <f t="shared" si="16"/>
        <v>10.004999999999999</v>
      </c>
      <c r="AS13" s="89"/>
      <c r="AT13" s="60"/>
      <c r="AU13" s="7">
        <f>IF(ISERROR(RANK(AQ13,AQ$9:$AQ$38,1)),"",RANK(AQ13,$AQ$9:$AQ$38,1))</f>
        <v>3</v>
      </c>
      <c r="AV13" s="7">
        <f>IF(ISERROR(RANK(AR13,$AR$9:AR$38,1)),"",RANK(AR13,$AR$9:$AR$38,1))</f>
        <v>3</v>
      </c>
      <c r="AW13" s="62"/>
    </row>
    <row r="14" spans="1:51" x14ac:dyDescent="0.25">
      <c r="A14" s="8">
        <f>Poussins!A20</f>
        <v>45</v>
      </c>
      <c r="B14" s="31">
        <f>Poussins!B20</f>
        <v>55760663</v>
      </c>
      <c r="C14" s="30" t="str">
        <f>Poussins!C20</f>
        <v>GRILLOT</v>
      </c>
      <c r="D14" s="4" t="str">
        <f>Poussins!D20</f>
        <v>Ilaria</v>
      </c>
      <c r="E14" s="9" t="str">
        <f>Poussins!E20</f>
        <v>AC Verdunoise</v>
      </c>
      <c r="F14" s="35" t="str">
        <f>Poussins!F20</f>
        <v>(2)-Pous</v>
      </c>
      <c r="G14" s="67"/>
      <c r="H14" s="73">
        <f>Poussins!H20</f>
        <v>0</v>
      </c>
      <c r="I14" s="10">
        <f t="shared" si="0"/>
        <v>0</v>
      </c>
      <c r="J14" s="34">
        <f>Poussins!I20</f>
        <v>0</v>
      </c>
      <c r="K14" s="34">
        <f>Poussins!J20</f>
        <v>0</v>
      </c>
      <c r="L14" s="34">
        <f>Poussins!K20</f>
        <v>0</v>
      </c>
      <c r="M14" s="10">
        <f t="shared" si="17"/>
        <v>0</v>
      </c>
      <c r="N14" s="6" t="str">
        <f t="shared" si="18"/>
        <v>0</v>
      </c>
      <c r="O14" s="6">
        <f t="shared" si="19"/>
        <v>0</v>
      </c>
      <c r="P14" s="6">
        <f t="shared" si="20"/>
        <v>0</v>
      </c>
      <c r="Q14" s="10">
        <f t="shared" si="1"/>
        <v>0</v>
      </c>
      <c r="R14" s="4" t="b">
        <f t="shared" si="3"/>
        <v>0</v>
      </c>
      <c r="S14" s="6" t="str">
        <f t="shared" si="4"/>
        <v xml:space="preserve"> </v>
      </c>
      <c r="T14" s="7">
        <f t="shared" si="5"/>
        <v>0</v>
      </c>
      <c r="U14" s="67"/>
      <c r="V14" s="52"/>
      <c r="W14" s="34" t="str">
        <f>Poussins!P20</f>
        <v>1</v>
      </c>
      <c r="X14" s="34" t="str">
        <f>Poussins!Q20</f>
        <v>48</v>
      </c>
      <c r="Y14" s="34" t="str">
        <f>Poussins!R20</f>
        <v>91</v>
      </c>
      <c r="Z14" s="6">
        <f t="shared" si="6"/>
        <v>108.91</v>
      </c>
      <c r="AA14" s="82">
        <f t="shared" si="2"/>
        <v>2</v>
      </c>
      <c r="AB14" s="42"/>
      <c r="AC14" s="34">
        <f>Poussins!V20</f>
        <v>0</v>
      </c>
      <c r="AD14" s="34">
        <f>Poussins!W20</f>
        <v>0</v>
      </c>
      <c r="AE14" s="6" t="str">
        <f t="shared" si="7"/>
        <v xml:space="preserve"> </v>
      </c>
      <c r="AF14" s="7">
        <f t="shared" ref="AF14:AF38" si="21">IF(ISERROR(RANK(AE14,$AE$9:$AE$38,1)),0,RANK(AE14,$AE$9:$AE$38,1))</f>
        <v>0</v>
      </c>
      <c r="AG14" s="42"/>
      <c r="AH14" s="46"/>
      <c r="AI14" s="163">
        <f>Poussins!AA20</f>
        <v>7</v>
      </c>
      <c r="AJ14" s="48"/>
      <c r="AK14" s="148">
        <f t="shared" si="9"/>
        <v>1</v>
      </c>
      <c r="AL14" s="149">
        <f t="shared" si="10"/>
        <v>1</v>
      </c>
      <c r="AM14" s="148">
        <f t="shared" si="11"/>
        <v>2</v>
      </c>
      <c r="AN14" s="149">
        <f t="shared" si="12"/>
        <v>2.0019999999999998</v>
      </c>
      <c r="AO14" s="19">
        <f t="shared" si="13"/>
        <v>1</v>
      </c>
      <c r="AP14" s="19">
        <f t="shared" si="14"/>
        <v>7</v>
      </c>
      <c r="AQ14" s="152">
        <f t="shared" si="15"/>
        <v>11</v>
      </c>
      <c r="AR14" s="149">
        <f t="shared" si="16"/>
        <v>11.001999999999999</v>
      </c>
      <c r="AS14" s="89"/>
      <c r="AT14" s="60"/>
      <c r="AU14" s="7">
        <f>IF(ISERROR(RANK(AQ14,AQ$9:$AQ$38,1)),"",RANK(AQ14,$AQ$9:$AQ$38,1))</f>
        <v>4</v>
      </c>
      <c r="AV14" s="7">
        <f>IF(ISERROR(RANK(AR14,$AR$9:AR$38,1)),"",RANK(AR14,$AR$9:$AR$38,1))</f>
        <v>4</v>
      </c>
      <c r="AW14" s="62"/>
    </row>
    <row r="15" spans="1:51" x14ac:dyDescent="0.25">
      <c r="A15" s="8">
        <f>Poussins!A21</f>
        <v>46</v>
      </c>
      <c r="B15" s="31">
        <f>Poussins!B21</f>
        <v>55758116</v>
      </c>
      <c r="C15" s="30" t="str">
        <f>Poussins!C21</f>
        <v>DEVAUX FLEURY</v>
      </c>
      <c r="D15" s="4" t="str">
        <f>Poussins!D21</f>
        <v>Timéo</v>
      </c>
      <c r="E15" s="9" t="str">
        <f>Poussins!E21</f>
        <v>VS Joncynois</v>
      </c>
      <c r="F15" s="35" t="str">
        <f>Poussins!F21</f>
        <v>(2)-Pous</v>
      </c>
      <c r="G15" s="67"/>
      <c r="H15" s="73">
        <f>Poussins!H21</f>
        <v>0</v>
      </c>
      <c r="I15" s="10">
        <f t="shared" si="0"/>
        <v>0</v>
      </c>
      <c r="J15" s="34">
        <f>Poussins!I21</f>
        <v>0</v>
      </c>
      <c r="K15" s="34">
        <f>Poussins!J21</f>
        <v>0</v>
      </c>
      <c r="L15" s="34">
        <f>Poussins!K21</f>
        <v>0</v>
      </c>
      <c r="M15" s="10">
        <f t="shared" si="17"/>
        <v>0</v>
      </c>
      <c r="N15" s="6" t="str">
        <f t="shared" si="18"/>
        <v>0</v>
      </c>
      <c r="O15" s="6">
        <f t="shared" si="19"/>
        <v>0</v>
      </c>
      <c r="P15" s="6">
        <f t="shared" si="20"/>
        <v>0</v>
      </c>
      <c r="Q15" s="10">
        <f t="shared" si="1"/>
        <v>0</v>
      </c>
      <c r="R15" s="4" t="b">
        <f t="shared" si="3"/>
        <v>0</v>
      </c>
      <c r="S15" s="6" t="str">
        <f t="shared" si="4"/>
        <v xml:space="preserve"> </v>
      </c>
      <c r="T15" s="7">
        <f t="shared" si="5"/>
        <v>0</v>
      </c>
      <c r="U15" s="67"/>
      <c r="V15" s="52"/>
      <c r="W15" s="34" t="str">
        <f>Poussins!P21</f>
        <v>1</v>
      </c>
      <c r="X15" s="34" t="str">
        <f>Poussins!Q21</f>
        <v>56</v>
      </c>
      <c r="Y15" s="34" t="str">
        <f>Poussins!R21</f>
        <v>69</v>
      </c>
      <c r="Z15" s="6">
        <f t="shared" si="6"/>
        <v>116.69</v>
      </c>
      <c r="AA15" s="82">
        <f t="shared" si="2"/>
        <v>4</v>
      </c>
      <c r="AB15" s="42"/>
      <c r="AC15" s="34">
        <f>Poussins!V21</f>
        <v>0</v>
      </c>
      <c r="AD15" s="34">
        <f>Poussins!W21</f>
        <v>0</v>
      </c>
      <c r="AE15" s="6" t="str">
        <f t="shared" si="7"/>
        <v xml:space="preserve"> </v>
      </c>
      <c r="AF15" s="7">
        <f t="shared" si="21"/>
        <v>0</v>
      </c>
      <c r="AG15" s="42"/>
      <c r="AH15" s="46"/>
      <c r="AI15" s="163">
        <f>Poussins!AA21</f>
        <v>5</v>
      </c>
      <c r="AJ15" s="48"/>
      <c r="AK15" s="148">
        <f t="shared" si="9"/>
        <v>1</v>
      </c>
      <c r="AL15" s="149">
        <f t="shared" si="10"/>
        <v>1</v>
      </c>
      <c r="AM15" s="148">
        <f t="shared" si="11"/>
        <v>4</v>
      </c>
      <c r="AN15" s="149">
        <f t="shared" si="12"/>
        <v>4.0039999999999996</v>
      </c>
      <c r="AO15" s="19">
        <f t="shared" si="13"/>
        <v>1</v>
      </c>
      <c r="AP15" s="19">
        <f t="shared" si="14"/>
        <v>5</v>
      </c>
      <c r="AQ15" s="152">
        <f t="shared" si="15"/>
        <v>11</v>
      </c>
      <c r="AR15" s="149">
        <f t="shared" si="16"/>
        <v>11.004</v>
      </c>
      <c r="AS15" s="89"/>
      <c r="AT15" s="60"/>
      <c r="AU15" s="7">
        <f>IF(ISERROR(RANK(AQ15,AQ$9:$AQ$38,1)),"",RANK(AQ15,$AQ$9:$AQ$38,1))</f>
        <v>4</v>
      </c>
      <c r="AV15" s="7">
        <f>IF(ISERROR(RANK(AR15,$AR$9:AR$38,1)),"",RANK(AR15,$AR$9:$AR$38,1))</f>
        <v>5</v>
      </c>
      <c r="AW15" s="62"/>
    </row>
    <row r="16" spans="1:51" x14ac:dyDescent="0.25">
      <c r="A16" s="8">
        <f>Poussins!A22</f>
        <v>47</v>
      </c>
      <c r="B16" s="31">
        <f>Poussins!B22</f>
        <v>55710113</v>
      </c>
      <c r="C16" s="30" t="str">
        <f>Poussins!C22</f>
        <v>DUCOTE</v>
      </c>
      <c r="D16" s="4" t="str">
        <f>Poussins!D22</f>
        <v>Laurine</v>
      </c>
      <c r="E16" s="9" t="str">
        <f>Poussins!E22</f>
        <v>VC Montcellien</v>
      </c>
      <c r="F16" s="35" t="str">
        <f>Poussins!F22</f>
        <v>(2)-Pous</v>
      </c>
      <c r="G16" s="67"/>
      <c r="H16" s="73">
        <f>Poussins!H22</f>
        <v>0</v>
      </c>
      <c r="I16" s="10">
        <f t="shared" si="0"/>
        <v>0</v>
      </c>
      <c r="J16" s="34">
        <f>Poussins!I22</f>
        <v>0</v>
      </c>
      <c r="K16" s="34">
        <f>Poussins!J22</f>
        <v>0</v>
      </c>
      <c r="L16" s="34">
        <f>Poussins!K22</f>
        <v>0</v>
      </c>
      <c r="M16" s="10">
        <f t="shared" si="17"/>
        <v>0</v>
      </c>
      <c r="N16" s="6" t="str">
        <f t="shared" si="18"/>
        <v>0</v>
      </c>
      <c r="O16" s="6">
        <f t="shared" si="19"/>
        <v>0</v>
      </c>
      <c r="P16" s="6">
        <f t="shared" si="20"/>
        <v>0</v>
      </c>
      <c r="Q16" s="10">
        <f t="shared" si="1"/>
        <v>0</v>
      </c>
      <c r="R16" s="4" t="b">
        <f t="shared" si="3"/>
        <v>0</v>
      </c>
      <c r="S16" s="6" t="str">
        <f t="shared" si="4"/>
        <v xml:space="preserve"> </v>
      </c>
      <c r="T16" s="7">
        <f t="shared" si="5"/>
        <v>0</v>
      </c>
      <c r="U16" s="67"/>
      <c r="V16" s="52"/>
      <c r="W16" s="34" t="str">
        <f>Poussins!P22</f>
        <v>2</v>
      </c>
      <c r="X16" s="34" t="str">
        <f>Poussins!Q22</f>
        <v>05</v>
      </c>
      <c r="Y16" s="34" t="str">
        <f>Poussins!R22</f>
        <v>78</v>
      </c>
      <c r="Z16" s="6">
        <f t="shared" si="6"/>
        <v>125.78</v>
      </c>
      <c r="AA16" s="82">
        <f t="shared" si="2"/>
        <v>7</v>
      </c>
      <c r="AB16" s="42"/>
      <c r="AC16" s="34">
        <f>Poussins!V22</f>
        <v>0</v>
      </c>
      <c r="AD16" s="34">
        <f>Poussins!W22</f>
        <v>0</v>
      </c>
      <c r="AE16" s="6" t="str">
        <f t="shared" si="7"/>
        <v xml:space="preserve"> </v>
      </c>
      <c r="AF16" s="7">
        <f t="shared" si="21"/>
        <v>0</v>
      </c>
      <c r="AG16" s="42"/>
      <c r="AH16" s="46"/>
      <c r="AI16" s="163">
        <f>Poussins!AA22</f>
        <v>6</v>
      </c>
      <c r="AJ16" s="48"/>
      <c r="AK16" s="148">
        <f t="shared" si="9"/>
        <v>1</v>
      </c>
      <c r="AL16" s="149">
        <f t="shared" si="10"/>
        <v>1</v>
      </c>
      <c r="AM16" s="148">
        <f t="shared" si="11"/>
        <v>7</v>
      </c>
      <c r="AN16" s="149">
        <f t="shared" si="12"/>
        <v>7.0069999999999997</v>
      </c>
      <c r="AO16" s="19">
        <f t="shared" si="13"/>
        <v>1</v>
      </c>
      <c r="AP16" s="19">
        <f t="shared" si="14"/>
        <v>6</v>
      </c>
      <c r="AQ16" s="152">
        <f t="shared" si="15"/>
        <v>15</v>
      </c>
      <c r="AR16" s="149">
        <f t="shared" si="16"/>
        <v>15.007</v>
      </c>
      <c r="AS16" s="89"/>
      <c r="AT16" s="60"/>
      <c r="AU16" s="7">
        <f>IF(ISERROR(RANK(AQ16,AQ$9:$AQ$38,1)),"",RANK(AQ16,$AQ$9:$AQ$38,1))</f>
        <v>7</v>
      </c>
      <c r="AV16" s="7">
        <f>IF(ISERROR(RANK(AR16,$AR$9:AR$38,1)),"",RANK(AR16,$AR$9:$AR$38,1))</f>
        <v>7</v>
      </c>
      <c r="AW16" s="62"/>
    </row>
    <row r="17" spans="1:49" x14ac:dyDescent="0.25">
      <c r="A17" s="8">
        <f>Poussins!A23</f>
        <v>0</v>
      </c>
      <c r="B17" s="31">
        <f>Poussins!B23</f>
        <v>0</v>
      </c>
      <c r="C17" s="30" t="str">
        <f>Poussins!C23</f>
        <v xml:space="preserve"> </v>
      </c>
      <c r="D17" s="4" t="str">
        <f>Poussins!D23</f>
        <v xml:space="preserve"> </v>
      </c>
      <c r="E17" s="9" t="str">
        <f>Poussins!E23</f>
        <v xml:space="preserve"> </v>
      </c>
      <c r="F17" s="35" t="str">
        <f>Poussins!F23</f>
        <v xml:space="preserve"> </v>
      </c>
      <c r="G17" s="67"/>
      <c r="H17" s="73">
        <f>Poussins!H23</f>
        <v>0</v>
      </c>
      <c r="I17" s="10">
        <f t="shared" si="0"/>
        <v>0</v>
      </c>
      <c r="J17" s="34">
        <f>Poussins!I23</f>
        <v>0</v>
      </c>
      <c r="K17" s="34">
        <f>Poussins!J23</f>
        <v>0</v>
      </c>
      <c r="L17" s="34">
        <f>Poussins!K23</f>
        <v>0</v>
      </c>
      <c r="M17" s="10">
        <f t="shared" si="17"/>
        <v>0</v>
      </c>
      <c r="N17" s="6" t="str">
        <f t="shared" si="18"/>
        <v>0</v>
      </c>
      <c r="O17" s="6">
        <f t="shared" si="19"/>
        <v>0</v>
      </c>
      <c r="P17" s="6">
        <f t="shared" si="20"/>
        <v>0</v>
      </c>
      <c r="Q17" s="10">
        <f t="shared" si="1"/>
        <v>0</v>
      </c>
      <c r="R17" s="4" t="b">
        <f t="shared" si="3"/>
        <v>0</v>
      </c>
      <c r="S17" s="6" t="str">
        <f t="shared" si="4"/>
        <v xml:space="preserve"> </v>
      </c>
      <c r="T17" s="7">
        <f t="shared" si="5"/>
        <v>0</v>
      </c>
      <c r="U17" s="67"/>
      <c r="V17" s="52"/>
      <c r="W17" s="34">
        <f>Poussins!P23</f>
        <v>0</v>
      </c>
      <c r="X17" s="34">
        <f>Poussins!Q23</f>
        <v>0</v>
      </c>
      <c r="Y17" s="34">
        <f>Poussins!R23</f>
        <v>0</v>
      </c>
      <c r="Z17" s="6" t="str">
        <f t="shared" si="6"/>
        <v/>
      </c>
      <c r="AA17" s="82">
        <f t="shared" si="2"/>
        <v>0</v>
      </c>
      <c r="AB17" s="42"/>
      <c r="AC17" s="34">
        <f>Poussins!V23</f>
        <v>0</v>
      </c>
      <c r="AD17" s="34">
        <f>Poussins!W23</f>
        <v>0</v>
      </c>
      <c r="AE17" s="6" t="str">
        <f t="shared" si="7"/>
        <v xml:space="preserve"> </v>
      </c>
      <c r="AF17" s="7">
        <f t="shared" si="21"/>
        <v>0</v>
      </c>
      <c r="AG17" s="42"/>
      <c r="AH17" s="46"/>
      <c r="AI17" s="163">
        <f>Poussins!AA23</f>
        <v>0</v>
      </c>
      <c r="AJ17" s="48"/>
      <c r="AK17" s="148">
        <f t="shared" si="9"/>
        <v>1</v>
      </c>
      <c r="AL17" s="149">
        <f t="shared" si="10"/>
        <v>1</v>
      </c>
      <c r="AM17" s="148">
        <f t="shared" si="11"/>
        <v>0</v>
      </c>
      <c r="AN17" s="149">
        <f t="shared" si="12"/>
        <v>0</v>
      </c>
      <c r="AO17" s="19">
        <f t="shared" si="13"/>
        <v>1</v>
      </c>
      <c r="AP17" s="19">
        <f t="shared" si="14"/>
        <v>0</v>
      </c>
      <c r="AQ17" s="152" t="str">
        <f t="shared" si="15"/>
        <v xml:space="preserve"> </v>
      </c>
      <c r="AR17" s="149" t="str">
        <f t="shared" si="16"/>
        <v xml:space="preserve"> </v>
      </c>
      <c r="AS17" s="89"/>
      <c r="AT17" s="60"/>
      <c r="AU17" s="7" t="str">
        <f>IF(ISERROR(RANK(AQ17,AQ$9:$AQ$38,1)),"",RANK(AQ17,$AQ$9:$AQ$38,1))</f>
        <v/>
      </c>
      <c r="AV17" s="7" t="str">
        <f>IF(ISERROR(RANK(AR17,$AR$9:AR$38,1)),"",RANK(AR17,$AR$9:$AR$38,1))</f>
        <v/>
      </c>
      <c r="AW17" s="62"/>
    </row>
    <row r="18" spans="1:49" x14ac:dyDescent="0.25">
      <c r="A18" s="8">
        <f>Poussins!A24</f>
        <v>0</v>
      </c>
      <c r="B18" s="31">
        <f>Poussins!B24</f>
        <v>0</v>
      </c>
      <c r="C18" s="30" t="str">
        <f>Poussins!C24</f>
        <v xml:space="preserve"> </v>
      </c>
      <c r="D18" s="4" t="str">
        <f>Poussins!D24</f>
        <v xml:space="preserve"> </v>
      </c>
      <c r="E18" s="9" t="str">
        <f>Poussins!E24</f>
        <v xml:space="preserve"> </v>
      </c>
      <c r="F18" s="35" t="str">
        <f>Poussins!F24</f>
        <v xml:space="preserve"> </v>
      </c>
      <c r="G18" s="67"/>
      <c r="H18" s="73">
        <f>Poussins!H24</f>
        <v>0</v>
      </c>
      <c r="I18" s="10">
        <f t="shared" si="0"/>
        <v>0</v>
      </c>
      <c r="J18" s="34">
        <f>Poussins!I24</f>
        <v>0</v>
      </c>
      <c r="K18" s="34">
        <f>Poussins!J24</f>
        <v>0</v>
      </c>
      <c r="L18" s="34">
        <f>Poussins!K24</f>
        <v>0</v>
      </c>
      <c r="M18" s="10">
        <f t="shared" si="17"/>
        <v>0</v>
      </c>
      <c r="N18" s="6" t="str">
        <f t="shared" si="18"/>
        <v>0</v>
      </c>
      <c r="O18" s="6">
        <f t="shared" si="19"/>
        <v>0</v>
      </c>
      <c r="P18" s="6">
        <f t="shared" si="20"/>
        <v>0</v>
      </c>
      <c r="Q18" s="10">
        <f t="shared" si="1"/>
        <v>0</v>
      </c>
      <c r="R18" s="4" t="b">
        <f t="shared" si="3"/>
        <v>0</v>
      </c>
      <c r="S18" s="6" t="str">
        <f t="shared" si="4"/>
        <v xml:space="preserve"> </v>
      </c>
      <c r="T18" s="7">
        <f t="shared" si="5"/>
        <v>0</v>
      </c>
      <c r="U18" s="67"/>
      <c r="V18" s="52"/>
      <c r="W18" s="34">
        <f>Poussins!P24</f>
        <v>0</v>
      </c>
      <c r="X18" s="34">
        <f>Poussins!Q24</f>
        <v>0</v>
      </c>
      <c r="Y18" s="34">
        <f>Poussins!R24</f>
        <v>0</v>
      </c>
      <c r="Z18" s="6" t="str">
        <f t="shared" si="6"/>
        <v/>
      </c>
      <c r="AA18" s="82">
        <f t="shared" si="2"/>
        <v>0</v>
      </c>
      <c r="AB18" s="42"/>
      <c r="AC18" s="34">
        <f>Poussins!V24</f>
        <v>0</v>
      </c>
      <c r="AD18" s="34">
        <f>Poussins!W24</f>
        <v>0</v>
      </c>
      <c r="AE18" s="6" t="str">
        <f t="shared" si="7"/>
        <v xml:space="preserve"> </v>
      </c>
      <c r="AF18" s="7">
        <f t="shared" si="21"/>
        <v>0</v>
      </c>
      <c r="AG18" s="42"/>
      <c r="AH18" s="46"/>
      <c r="AI18" s="163">
        <f>Poussins!AA24</f>
        <v>0</v>
      </c>
      <c r="AJ18" s="48"/>
      <c r="AK18" s="148">
        <f t="shared" si="9"/>
        <v>1</v>
      </c>
      <c r="AL18" s="149">
        <f t="shared" si="10"/>
        <v>1</v>
      </c>
      <c r="AM18" s="148">
        <f t="shared" si="11"/>
        <v>0</v>
      </c>
      <c r="AN18" s="149">
        <f t="shared" si="12"/>
        <v>0</v>
      </c>
      <c r="AO18" s="19">
        <f t="shared" si="13"/>
        <v>1</v>
      </c>
      <c r="AP18" s="19">
        <f t="shared" si="14"/>
        <v>0</v>
      </c>
      <c r="AQ18" s="152" t="str">
        <f t="shared" si="15"/>
        <v xml:space="preserve"> </v>
      </c>
      <c r="AR18" s="149" t="str">
        <f t="shared" si="16"/>
        <v xml:space="preserve"> </v>
      </c>
      <c r="AS18" s="89"/>
      <c r="AT18" s="60"/>
      <c r="AU18" s="7" t="str">
        <f>IF(ISERROR(RANK(AQ18,AQ$9:$AQ$38,1)),"",RANK(AQ18,$AQ$9:$AQ$38,1))</f>
        <v/>
      </c>
      <c r="AV18" s="7" t="str">
        <f>IF(ISERROR(RANK(AR18,$AR$9:AR$38,1)),"",RANK(AR18,$AR$9:$AR$38,1))</f>
        <v/>
      </c>
      <c r="AW18" s="62"/>
    </row>
    <row r="19" spans="1:49" x14ac:dyDescent="0.25">
      <c r="A19" s="8">
        <f>Poussins!A25</f>
        <v>0</v>
      </c>
      <c r="B19" s="31">
        <f>Poussins!B25</f>
        <v>0</v>
      </c>
      <c r="C19" s="30" t="str">
        <f>Poussins!C25</f>
        <v xml:space="preserve"> </v>
      </c>
      <c r="D19" s="4" t="str">
        <f>Poussins!D25</f>
        <v xml:space="preserve"> </v>
      </c>
      <c r="E19" s="9" t="str">
        <f>Poussins!E25</f>
        <v xml:space="preserve"> </v>
      </c>
      <c r="F19" s="35" t="str">
        <f>Poussins!F25</f>
        <v xml:space="preserve"> </v>
      </c>
      <c r="G19" s="67"/>
      <c r="H19" s="73">
        <f>Poussins!H25</f>
        <v>0</v>
      </c>
      <c r="I19" s="10">
        <f t="shared" si="0"/>
        <v>0</v>
      </c>
      <c r="J19" s="34">
        <f>Poussins!I25</f>
        <v>0</v>
      </c>
      <c r="K19" s="34">
        <f>Poussins!J25</f>
        <v>0</v>
      </c>
      <c r="L19" s="34">
        <f>Poussins!K25</f>
        <v>0</v>
      </c>
      <c r="M19" s="10">
        <f t="shared" si="17"/>
        <v>0</v>
      </c>
      <c r="N19" s="6" t="str">
        <f t="shared" si="18"/>
        <v>0</v>
      </c>
      <c r="O19" s="6">
        <f t="shared" si="19"/>
        <v>0</v>
      </c>
      <c r="P19" s="6">
        <f t="shared" si="20"/>
        <v>0</v>
      </c>
      <c r="Q19" s="10">
        <f t="shared" si="1"/>
        <v>0</v>
      </c>
      <c r="R19" s="4" t="b">
        <f t="shared" si="3"/>
        <v>0</v>
      </c>
      <c r="S19" s="6" t="str">
        <f t="shared" si="4"/>
        <v xml:space="preserve"> </v>
      </c>
      <c r="T19" s="7">
        <f t="shared" si="5"/>
        <v>0</v>
      </c>
      <c r="U19" s="67"/>
      <c r="V19" s="52"/>
      <c r="W19" s="34">
        <f>Poussins!P25</f>
        <v>0</v>
      </c>
      <c r="X19" s="34">
        <f>Poussins!Q25</f>
        <v>0</v>
      </c>
      <c r="Y19" s="34">
        <f>Poussins!R25</f>
        <v>0</v>
      </c>
      <c r="Z19" s="6" t="str">
        <f t="shared" si="6"/>
        <v/>
      </c>
      <c r="AA19" s="82">
        <f t="shared" si="2"/>
        <v>0</v>
      </c>
      <c r="AB19" s="42"/>
      <c r="AC19" s="34">
        <f>Poussins!V25</f>
        <v>0</v>
      </c>
      <c r="AD19" s="34">
        <f>Poussins!W25</f>
        <v>0</v>
      </c>
      <c r="AE19" s="6" t="str">
        <f t="shared" si="7"/>
        <v xml:space="preserve"> </v>
      </c>
      <c r="AF19" s="7">
        <f t="shared" si="21"/>
        <v>0</v>
      </c>
      <c r="AG19" s="42"/>
      <c r="AH19" s="46"/>
      <c r="AI19" s="163">
        <f>Poussins!AA25</f>
        <v>0</v>
      </c>
      <c r="AJ19" s="48"/>
      <c r="AK19" s="148">
        <f t="shared" si="9"/>
        <v>1</v>
      </c>
      <c r="AL19" s="149">
        <f t="shared" si="10"/>
        <v>1</v>
      </c>
      <c r="AM19" s="148">
        <f t="shared" si="11"/>
        <v>0</v>
      </c>
      <c r="AN19" s="149">
        <f t="shared" si="12"/>
        <v>0</v>
      </c>
      <c r="AO19" s="19">
        <f t="shared" si="13"/>
        <v>1</v>
      </c>
      <c r="AP19" s="19">
        <f t="shared" si="14"/>
        <v>0</v>
      </c>
      <c r="AQ19" s="152" t="str">
        <f t="shared" si="15"/>
        <v xml:space="preserve"> </v>
      </c>
      <c r="AR19" s="149" t="str">
        <f t="shared" si="16"/>
        <v xml:space="preserve"> </v>
      </c>
      <c r="AS19" s="89"/>
      <c r="AT19" s="60"/>
      <c r="AU19" s="7" t="str">
        <f>IF(ISERROR(RANK(AQ19,AQ$9:$AQ$38,1)),"",RANK(AQ19,$AQ$9:$AQ$38,1))</f>
        <v/>
      </c>
      <c r="AV19" s="7" t="str">
        <f>IF(ISERROR(RANK(AR19,$AR$9:AR$38,1)),"",RANK(AR19,$AR$9:$AR$38,1))</f>
        <v/>
      </c>
      <c r="AW19" s="62"/>
    </row>
    <row r="20" spans="1:49" x14ac:dyDescent="0.25">
      <c r="A20" s="8">
        <f>Poussins!A26</f>
        <v>0</v>
      </c>
      <c r="B20" s="31">
        <f>Poussins!B26</f>
        <v>0</v>
      </c>
      <c r="C20" s="30" t="str">
        <f>Poussins!C26</f>
        <v xml:space="preserve"> </v>
      </c>
      <c r="D20" s="4" t="str">
        <f>Poussins!D26</f>
        <v xml:space="preserve"> </v>
      </c>
      <c r="E20" s="9" t="str">
        <f>Poussins!E26</f>
        <v xml:space="preserve"> </v>
      </c>
      <c r="F20" s="35" t="str">
        <f>Poussins!F26</f>
        <v xml:space="preserve"> </v>
      </c>
      <c r="G20" s="67"/>
      <c r="H20" s="73">
        <f>Poussins!H26</f>
        <v>0</v>
      </c>
      <c r="I20" s="10">
        <f t="shared" si="0"/>
        <v>0</v>
      </c>
      <c r="J20" s="34">
        <f>Poussins!I26</f>
        <v>0</v>
      </c>
      <c r="K20" s="34">
        <f>Poussins!J26</f>
        <v>0</v>
      </c>
      <c r="L20" s="34">
        <f>Poussins!K26</f>
        <v>0</v>
      </c>
      <c r="M20" s="10">
        <f t="shared" si="17"/>
        <v>0</v>
      </c>
      <c r="N20" s="6" t="str">
        <f t="shared" si="18"/>
        <v>0</v>
      </c>
      <c r="O20" s="6">
        <f t="shared" si="19"/>
        <v>0</v>
      </c>
      <c r="P20" s="6">
        <f t="shared" si="20"/>
        <v>0</v>
      </c>
      <c r="Q20" s="10">
        <f t="shared" si="1"/>
        <v>0</v>
      </c>
      <c r="R20" s="4" t="b">
        <f t="shared" si="3"/>
        <v>0</v>
      </c>
      <c r="S20" s="6" t="str">
        <f t="shared" si="4"/>
        <v xml:space="preserve"> </v>
      </c>
      <c r="T20" s="7">
        <f t="shared" si="5"/>
        <v>0</v>
      </c>
      <c r="U20" s="67"/>
      <c r="V20" s="52"/>
      <c r="W20" s="34">
        <f>Poussins!P26</f>
        <v>0</v>
      </c>
      <c r="X20" s="34">
        <f>Poussins!Q26</f>
        <v>0</v>
      </c>
      <c r="Y20" s="34">
        <f>Poussins!R26</f>
        <v>0</v>
      </c>
      <c r="Z20" s="6" t="str">
        <f t="shared" si="6"/>
        <v/>
      </c>
      <c r="AA20" s="82">
        <f t="shared" si="2"/>
        <v>0</v>
      </c>
      <c r="AB20" s="42"/>
      <c r="AC20" s="34">
        <f>Poussins!V26</f>
        <v>0</v>
      </c>
      <c r="AD20" s="34">
        <f>Poussins!W26</f>
        <v>0</v>
      </c>
      <c r="AE20" s="6" t="str">
        <f t="shared" si="7"/>
        <v xml:space="preserve"> </v>
      </c>
      <c r="AF20" s="7">
        <f t="shared" si="21"/>
        <v>0</v>
      </c>
      <c r="AG20" s="42"/>
      <c r="AH20" s="46"/>
      <c r="AI20" s="163">
        <f>Poussins!AA26</f>
        <v>0</v>
      </c>
      <c r="AJ20" s="48"/>
      <c r="AK20" s="148">
        <f t="shared" si="9"/>
        <v>1</v>
      </c>
      <c r="AL20" s="149">
        <f t="shared" si="10"/>
        <v>1</v>
      </c>
      <c r="AM20" s="148">
        <f t="shared" si="11"/>
        <v>0</v>
      </c>
      <c r="AN20" s="149">
        <f t="shared" si="12"/>
        <v>0</v>
      </c>
      <c r="AO20" s="19">
        <f t="shared" si="13"/>
        <v>1</v>
      </c>
      <c r="AP20" s="19">
        <f t="shared" si="14"/>
        <v>0</v>
      </c>
      <c r="AQ20" s="152" t="str">
        <f t="shared" si="15"/>
        <v xml:space="preserve"> </v>
      </c>
      <c r="AR20" s="149" t="str">
        <f t="shared" si="16"/>
        <v xml:space="preserve"> </v>
      </c>
      <c r="AS20" s="89"/>
      <c r="AT20" s="60"/>
      <c r="AU20" s="7" t="str">
        <f>IF(ISERROR(RANK(AQ20,AQ$9:$AQ$38,1)),"",RANK(AQ20,$AQ$9:$AQ$38,1))</f>
        <v/>
      </c>
      <c r="AV20" s="7" t="str">
        <f>IF(ISERROR(RANK(AR20,$AR$9:AR$38,1)),"",RANK(AR20,$AR$9:$AR$38,1))</f>
        <v/>
      </c>
      <c r="AW20" s="62"/>
    </row>
    <row r="21" spans="1:49" x14ac:dyDescent="0.25">
      <c r="A21" s="8">
        <f>Poussins!A27</f>
        <v>0</v>
      </c>
      <c r="B21" s="31">
        <f>Poussins!B27</f>
        <v>0</v>
      </c>
      <c r="C21" s="30" t="str">
        <f>Poussins!C27</f>
        <v xml:space="preserve"> </v>
      </c>
      <c r="D21" s="4" t="str">
        <f>Poussins!D27</f>
        <v xml:space="preserve"> </v>
      </c>
      <c r="E21" s="9" t="str">
        <f>Poussins!E27</f>
        <v xml:space="preserve"> </v>
      </c>
      <c r="F21" s="35" t="str">
        <f>Poussins!F27</f>
        <v xml:space="preserve"> </v>
      </c>
      <c r="G21" s="67"/>
      <c r="H21" s="73">
        <f>Poussins!H27</f>
        <v>0</v>
      </c>
      <c r="I21" s="10">
        <f t="shared" si="0"/>
        <v>0</v>
      </c>
      <c r="J21" s="34">
        <f>Poussins!I27</f>
        <v>0</v>
      </c>
      <c r="K21" s="34">
        <f>Poussins!J27</f>
        <v>0</v>
      </c>
      <c r="L21" s="34">
        <f>Poussins!K27</f>
        <v>0</v>
      </c>
      <c r="M21" s="10">
        <f t="shared" si="17"/>
        <v>0</v>
      </c>
      <c r="N21" s="6" t="str">
        <f t="shared" si="18"/>
        <v>0</v>
      </c>
      <c r="O21" s="6">
        <f t="shared" si="19"/>
        <v>0</v>
      </c>
      <c r="P21" s="6">
        <f t="shared" si="20"/>
        <v>0</v>
      </c>
      <c r="Q21" s="10">
        <f t="shared" si="1"/>
        <v>0</v>
      </c>
      <c r="R21" s="4" t="b">
        <f t="shared" si="3"/>
        <v>0</v>
      </c>
      <c r="S21" s="6" t="str">
        <f t="shared" si="4"/>
        <v xml:space="preserve"> </v>
      </c>
      <c r="T21" s="7">
        <f t="shared" si="5"/>
        <v>0</v>
      </c>
      <c r="U21" s="67"/>
      <c r="V21" s="52"/>
      <c r="W21" s="34">
        <f>Poussins!P27</f>
        <v>0</v>
      </c>
      <c r="X21" s="34">
        <f>Poussins!Q27</f>
        <v>0</v>
      </c>
      <c r="Y21" s="34">
        <f>Poussins!R27</f>
        <v>0</v>
      </c>
      <c r="Z21" s="6" t="str">
        <f t="shared" si="6"/>
        <v/>
      </c>
      <c r="AA21" s="82">
        <f t="shared" si="2"/>
        <v>0</v>
      </c>
      <c r="AB21" s="42"/>
      <c r="AC21" s="34">
        <f>Poussins!V27</f>
        <v>0</v>
      </c>
      <c r="AD21" s="34">
        <f>Poussins!W27</f>
        <v>0</v>
      </c>
      <c r="AE21" s="6" t="str">
        <f t="shared" si="7"/>
        <v xml:space="preserve"> </v>
      </c>
      <c r="AF21" s="7">
        <f t="shared" si="21"/>
        <v>0</v>
      </c>
      <c r="AG21" s="42"/>
      <c r="AH21" s="46"/>
      <c r="AI21" s="163">
        <f>Poussins!AA27</f>
        <v>0</v>
      </c>
      <c r="AJ21" s="48"/>
      <c r="AK21" s="148">
        <f t="shared" si="9"/>
        <v>1</v>
      </c>
      <c r="AL21" s="149">
        <f t="shared" si="10"/>
        <v>1</v>
      </c>
      <c r="AM21" s="148">
        <f t="shared" si="11"/>
        <v>0</v>
      </c>
      <c r="AN21" s="149">
        <f t="shared" si="12"/>
        <v>0</v>
      </c>
      <c r="AO21" s="19">
        <f t="shared" si="13"/>
        <v>1</v>
      </c>
      <c r="AP21" s="19">
        <f t="shared" si="14"/>
        <v>0</v>
      </c>
      <c r="AQ21" s="152" t="str">
        <f t="shared" si="15"/>
        <v xml:space="preserve"> </v>
      </c>
      <c r="AR21" s="149" t="str">
        <f t="shared" si="16"/>
        <v xml:space="preserve"> </v>
      </c>
      <c r="AS21" s="89"/>
      <c r="AT21" s="60"/>
      <c r="AU21" s="7" t="str">
        <f>IF(ISERROR(RANK(AQ21,AQ$9:$AQ$38,1)),"",RANK(AQ21,$AQ$9:$AQ$38,1))</f>
        <v/>
      </c>
      <c r="AV21" s="7" t="str">
        <f>IF(ISERROR(RANK(AR21,$AR$9:AR$38,1)),"",RANK(AR21,$AR$9:$AR$38,1))</f>
        <v/>
      </c>
      <c r="AW21" s="62"/>
    </row>
    <row r="22" spans="1:49" x14ac:dyDescent="0.25">
      <c r="A22" s="8">
        <f>Poussins!A28</f>
        <v>0</v>
      </c>
      <c r="B22" s="31">
        <f>Poussins!B28</f>
        <v>0</v>
      </c>
      <c r="C22" s="30" t="str">
        <f>Poussins!C28</f>
        <v xml:space="preserve"> </v>
      </c>
      <c r="D22" s="4" t="str">
        <f>Poussins!D28</f>
        <v xml:space="preserve"> </v>
      </c>
      <c r="E22" s="9" t="str">
        <f>Poussins!E28</f>
        <v xml:space="preserve"> </v>
      </c>
      <c r="F22" s="35" t="str">
        <f>Poussins!F28</f>
        <v xml:space="preserve"> </v>
      </c>
      <c r="G22" s="67"/>
      <c r="H22" s="73">
        <f>Poussins!H28</f>
        <v>0</v>
      </c>
      <c r="I22" s="10">
        <f t="shared" si="0"/>
        <v>0</v>
      </c>
      <c r="J22" s="34">
        <f>Poussins!I28</f>
        <v>0</v>
      </c>
      <c r="K22" s="34">
        <f>Poussins!J28</f>
        <v>0</v>
      </c>
      <c r="L22" s="34">
        <f>Poussins!K28</f>
        <v>0</v>
      </c>
      <c r="M22" s="10">
        <f t="shared" si="17"/>
        <v>0</v>
      </c>
      <c r="N22" s="6" t="str">
        <f t="shared" si="18"/>
        <v>0</v>
      </c>
      <c r="O22" s="6">
        <f t="shared" si="19"/>
        <v>0</v>
      </c>
      <c r="P22" s="6">
        <f t="shared" si="20"/>
        <v>0</v>
      </c>
      <c r="Q22" s="10">
        <f t="shared" si="1"/>
        <v>0</v>
      </c>
      <c r="R22" s="4" t="b">
        <f t="shared" si="3"/>
        <v>0</v>
      </c>
      <c r="S22" s="6" t="str">
        <f t="shared" si="4"/>
        <v xml:space="preserve"> </v>
      </c>
      <c r="T22" s="7">
        <f t="shared" si="5"/>
        <v>0</v>
      </c>
      <c r="U22" s="67"/>
      <c r="V22" s="52"/>
      <c r="W22" s="34">
        <f>Poussins!P28</f>
        <v>0</v>
      </c>
      <c r="X22" s="34">
        <f>Poussins!Q28</f>
        <v>0</v>
      </c>
      <c r="Y22" s="34">
        <f>Poussins!R28</f>
        <v>0</v>
      </c>
      <c r="Z22" s="6" t="str">
        <f t="shared" si="6"/>
        <v/>
      </c>
      <c r="AA22" s="82">
        <f t="shared" si="2"/>
        <v>0</v>
      </c>
      <c r="AB22" s="42"/>
      <c r="AC22" s="34">
        <f>Poussins!V28</f>
        <v>0</v>
      </c>
      <c r="AD22" s="34">
        <f>Poussins!W28</f>
        <v>0</v>
      </c>
      <c r="AE22" s="6" t="str">
        <f t="shared" si="7"/>
        <v xml:space="preserve"> </v>
      </c>
      <c r="AF22" s="7">
        <f t="shared" si="21"/>
        <v>0</v>
      </c>
      <c r="AG22" s="42"/>
      <c r="AH22" s="46"/>
      <c r="AI22" s="163">
        <f>Poussins!AA28</f>
        <v>0</v>
      </c>
      <c r="AJ22" s="48"/>
      <c r="AK22" s="148">
        <f t="shared" si="9"/>
        <v>1</v>
      </c>
      <c r="AL22" s="149">
        <f t="shared" si="10"/>
        <v>1</v>
      </c>
      <c r="AM22" s="148">
        <f t="shared" si="11"/>
        <v>0</v>
      </c>
      <c r="AN22" s="149">
        <f t="shared" si="12"/>
        <v>0</v>
      </c>
      <c r="AO22" s="19">
        <f t="shared" si="13"/>
        <v>1</v>
      </c>
      <c r="AP22" s="19">
        <f t="shared" si="14"/>
        <v>0</v>
      </c>
      <c r="AQ22" s="152" t="str">
        <f t="shared" si="15"/>
        <v xml:space="preserve"> </v>
      </c>
      <c r="AR22" s="149" t="str">
        <f t="shared" si="16"/>
        <v xml:space="preserve"> </v>
      </c>
      <c r="AS22" s="89"/>
      <c r="AT22" s="60"/>
      <c r="AU22" s="7" t="str">
        <f>IF(ISERROR(RANK(AQ22,AQ$9:$AQ$38,1)),"",RANK(AQ22,$AQ$9:$AQ$38,1))</f>
        <v/>
      </c>
      <c r="AV22" s="7" t="str">
        <f>IF(ISERROR(RANK(AR22,$AR$9:AR$38,1)),"",RANK(AR22,$AR$9:$AR$38,1))</f>
        <v/>
      </c>
      <c r="AW22" s="62"/>
    </row>
    <row r="23" spans="1:49" x14ac:dyDescent="0.25">
      <c r="A23" s="8">
        <f>Poussins!A29</f>
        <v>0</v>
      </c>
      <c r="B23" s="31">
        <f>Poussins!B29</f>
        <v>0</v>
      </c>
      <c r="C23" s="30" t="str">
        <f>Poussins!C29</f>
        <v xml:space="preserve"> </v>
      </c>
      <c r="D23" s="4" t="str">
        <f>Poussins!D29</f>
        <v xml:space="preserve"> </v>
      </c>
      <c r="E23" s="9" t="str">
        <f>Poussins!E29</f>
        <v xml:space="preserve"> </v>
      </c>
      <c r="F23" s="35" t="str">
        <f>Poussins!F29</f>
        <v xml:space="preserve"> </v>
      </c>
      <c r="G23" s="67"/>
      <c r="H23" s="73">
        <f>Poussins!H29</f>
        <v>0</v>
      </c>
      <c r="I23" s="10">
        <f t="shared" si="0"/>
        <v>0</v>
      </c>
      <c r="J23" s="34">
        <f>Poussins!I29</f>
        <v>0</v>
      </c>
      <c r="K23" s="34">
        <f>Poussins!J29</f>
        <v>0</v>
      </c>
      <c r="L23" s="34">
        <f>Poussins!K29</f>
        <v>0</v>
      </c>
      <c r="M23" s="10">
        <f t="shared" si="17"/>
        <v>0</v>
      </c>
      <c r="N23" s="6" t="str">
        <f t="shared" si="18"/>
        <v>0</v>
      </c>
      <c r="O23" s="6">
        <f t="shared" si="19"/>
        <v>0</v>
      </c>
      <c r="P23" s="6">
        <f t="shared" si="20"/>
        <v>0</v>
      </c>
      <c r="Q23" s="10">
        <f t="shared" si="1"/>
        <v>0</v>
      </c>
      <c r="R23" s="4" t="b">
        <f t="shared" si="3"/>
        <v>0</v>
      </c>
      <c r="S23" s="6" t="str">
        <f t="shared" si="4"/>
        <v xml:space="preserve"> </v>
      </c>
      <c r="T23" s="7">
        <f t="shared" si="5"/>
        <v>0</v>
      </c>
      <c r="U23" s="67"/>
      <c r="V23" s="52"/>
      <c r="W23" s="34">
        <f>Poussins!P29</f>
        <v>0</v>
      </c>
      <c r="X23" s="34">
        <f>Poussins!Q29</f>
        <v>0</v>
      </c>
      <c r="Y23" s="34">
        <f>Poussins!R29</f>
        <v>0</v>
      </c>
      <c r="Z23" s="6" t="str">
        <f t="shared" si="6"/>
        <v/>
      </c>
      <c r="AA23" s="82">
        <f t="shared" si="2"/>
        <v>0</v>
      </c>
      <c r="AB23" s="42"/>
      <c r="AC23" s="34">
        <f>Poussins!V29</f>
        <v>0</v>
      </c>
      <c r="AD23" s="34">
        <f>Poussins!W29</f>
        <v>0</v>
      </c>
      <c r="AE23" s="6" t="str">
        <f t="shared" si="7"/>
        <v xml:space="preserve"> </v>
      </c>
      <c r="AF23" s="7">
        <f t="shared" si="21"/>
        <v>0</v>
      </c>
      <c r="AG23" s="42"/>
      <c r="AH23" s="46"/>
      <c r="AI23" s="163">
        <f>Poussins!AA29</f>
        <v>0</v>
      </c>
      <c r="AJ23" s="48"/>
      <c r="AK23" s="148">
        <f t="shared" si="9"/>
        <v>1</v>
      </c>
      <c r="AL23" s="149">
        <f t="shared" si="10"/>
        <v>1</v>
      </c>
      <c r="AM23" s="148">
        <f t="shared" si="11"/>
        <v>0</v>
      </c>
      <c r="AN23" s="149">
        <f t="shared" si="12"/>
        <v>0</v>
      </c>
      <c r="AO23" s="19">
        <f t="shared" si="13"/>
        <v>1</v>
      </c>
      <c r="AP23" s="19">
        <f t="shared" si="14"/>
        <v>0</v>
      </c>
      <c r="AQ23" s="152" t="str">
        <f t="shared" si="15"/>
        <v xml:space="preserve"> </v>
      </c>
      <c r="AR23" s="149" t="str">
        <f t="shared" si="16"/>
        <v xml:space="preserve"> </v>
      </c>
      <c r="AS23" s="89"/>
      <c r="AT23" s="60"/>
      <c r="AU23" s="7" t="str">
        <f>IF(ISERROR(RANK(AQ23,AQ$9:$AQ$38,1)),"",RANK(AQ23,$AQ$9:$AQ$38,1))</f>
        <v/>
      </c>
      <c r="AV23" s="7" t="str">
        <f>IF(ISERROR(RANK(AR23,$AR$9:AR$38,1)),"",RANK(AR23,$AR$9:$AR$38,1))</f>
        <v/>
      </c>
      <c r="AW23" s="36"/>
    </row>
    <row r="24" spans="1:49" x14ac:dyDescent="0.25">
      <c r="A24" s="8">
        <f>Poussins!A30</f>
        <v>0</v>
      </c>
      <c r="B24" s="31">
        <f>Poussins!B30</f>
        <v>0</v>
      </c>
      <c r="C24" s="30" t="str">
        <f>Poussins!C30</f>
        <v xml:space="preserve"> </v>
      </c>
      <c r="D24" s="4" t="str">
        <f>Poussins!D30</f>
        <v xml:space="preserve"> </v>
      </c>
      <c r="E24" s="9" t="str">
        <f>Poussins!E30</f>
        <v xml:space="preserve"> </v>
      </c>
      <c r="F24" s="35" t="str">
        <f>Poussins!F30</f>
        <v xml:space="preserve"> </v>
      </c>
      <c r="G24" s="67"/>
      <c r="H24" s="73">
        <f>Poussins!H30</f>
        <v>0</v>
      </c>
      <c r="I24" s="10">
        <f t="shared" si="0"/>
        <v>0</v>
      </c>
      <c r="J24" s="34">
        <f>Poussins!I30</f>
        <v>0</v>
      </c>
      <c r="K24" s="34">
        <f>Poussins!J30</f>
        <v>0</v>
      </c>
      <c r="L24" s="34">
        <f>Poussins!K30</f>
        <v>0</v>
      </c>
      <c r="M24" s="10">
        <f t="shared" si="17"/>
        <v>0</v>
      </c>
      <c r="N24" s="6" t="str">
        <f t="shared" si="18"/>
        <v>0</v>
      </c>
      <c r="O24" s="6">
        <f t="shared" si="19"/>
        <v>0</v>
      </c>
      <c r="P24" s="6">
        <f t="shared" si="20"/>
        <v>0</v>
      </c>
      <c r="Q24" s="10">
        <f t="shared" si="1"/>
        <v>0</v>
      </c>
      <c r="R24" s="4" t="b">
        <f t="shared" si="3"/>
        <v>0</v>
      </c>
      <c r="S24" s="6" t="str">
        <f t="shared" si="4"/>
        <v xml:space="preserve"> </v>
      </c>
      <c r="T24" s="7">
        <f t="shared" si="5"/>
        <v>0</v>
      </c>
      <c r="U24" s="67"/>
      <c r="V24" s="52"/>
      <c r="W24" s="34">
        <f>Poussins!P30</f>
        <v>0</v>
      </c>
      <c r="X24" s="34">
        <f>Poussins!Q30</f>
        <v>0</v>
      </c>
      <c r="Y24" s="34">
        <f>Poussins!R30</f>
        <v>0</v>
      </c>
      <c r="Z24" s="6" t="str">
        <f t="shared" si="6"/>
        <v/>
      </c>
      <c r="AA24" s="82">
        <f t="shared" si="2"/>
        <v>0</v>
      </c>
      <c r="AB24" s="42"/>
      <c r="AC24" s="34">
        <f>Poussins!V30</f>
        <v>0</v>
      </c>
      <c r="AD24" s="34">
        <f>Poussins!W30</f>
        <v>0</v>
      </c>
      <c r="AE24" s="6" t="str">
        <f t="shared" si="7"/>
        <v xml:space="preserve"> </v>
      </c>
      <c r="AF24" s="7">
        <f t="shared" si="21"/>
        <v>0</v>
      </c>
      <c r="AG24" s="42"/>
      <c r="AH24" s="46"/>
      <c r="AI24" s="163">
        <f>Poussins!AA30</f>
        <v>0</v>
      </c>
      <c r="AJ24" s="48"/>
      <c r="AK24" s="148">
        <f t="shared" si="9"/>
        <v>1</v>
      </c>
      <c r="AL24" s="149">
        <f t="shared" si="10"/>
        <v>1</v>
      </c>
      <c r="AM24" s="148">
        <f t="shared" si="11"/>
        <v>0</v>
      </c>
      <c r="AN24" s="149">
        <f t="shared" si="12"/>
        <v>0</v>
      </c>
      <c r="AO24" s="19">
        <f t="shared" si="13"/>
        <v>1</v>
      </c>
      <c r="AP24" s="19">
        <f t="shared" si="14"/>
        <v>0</v>
      </c>
      <c r="AQ24" s="152" t="str">
        <f t="shared" si="15"/>
        <v xml:space="preserve"> </v>
      </c>
      <c r="AR24" s="149" t="str">
        <f t="shared" si="16"/>
        <v xml:space="preserve"> </v>
      </c>
      <c r="AS24" s="89"/>
      <c r="AT24" s="60"/>
      <c r="AU24" s="7" t="str">
        <f>IF(ISERROR(RANK(AQ24,AQ$9:$AQ$38,1)),"",RANK(AQ24,$AQ$9:$AQ$38,1))</f>
        <v/>
      </c>
      <c r="AV24" s="7" t="str">
        <f>IF(ISERROR(RANK(AR24,$AR$9:AR$38,1)),"",RANK(AR24,$AR$9:$AR$38,1))</f>
        <v/>
      </c>
      <c r="AW24" s="36"/>
    </row>
    <row r="25" spans="1:49" x14ac:dyDescent="0.25">
      <c r="A25" s="8">
        <f>Poussins!A31</f>
        <v>0</v>
      </c>
      <c r="B25" s="31">
        <f>Poussins!B31</f>
        <v>0</v>
      </c>
      <c r="C25" s="30" t="str">
        <f>Poussins!C31</f>
        <v xml:space="preserve"> </v>
      </c>
      <c r="D25" s="4" t="str">
        <f>Poussins!D31</f>
        <v xml:space="preserve"> </v>
      </c>
      <c r="E25" s="9" t="str">
        <f>Poussins!E31</f>
        <v xml:space="preserve"> </v>
      </c>
      <c r="F25" s="35" t="str">
        <f>Poussins!F31</f>
        <v xml:space="preserve"> </v>
      </c>
      <c r="G25" s="67"/>
      <c r="H25" s="73">
        <f>Poussins!H31</f>
        <v>0</v>
      </c>
      <c r="I25" s="10">
        <f t="shared" si="0"/>
        <v>0</v>
      </c>
      <c r="J25" s="34">
        <f>Poussins!I31</f>
        <v>0</v>
      </c>
      <c r="K25" s="34">
        <f>Poussins!J31</f>
        <v>0</v>
      </c>
      <c r="L25" s="34">
        <f>Poussins!K31</f>
        <v>0</v>
      </c>
      <c r="M25" s="10">
        <f t="shared" si="17"/>
        <v>0</v>
      </c>
      <c r="N25" s="6" t="str">
        <f t="shared" si="18"/>
        <v>0</v>
      </c>
      <c r="O25" s="6">
        <f t="shared" si="19"/>
        <v>0</v>
      </c>
      <c r="P25" s="6">
        <f t="shared" si="20"/>
        <v>0</v>
      </c>
      <c r="Q25" s="10">
        <f t="shared" si="1"/>
        <v>0</v>
      </c>
      <c r="R25" s="4" t="b">
        <f t="shared" si="3"/>
        <v>0</v>
      </c>
      <c r="S25" s="6" t="str">
        <f t="shared" si="4"/>
        <v xml:space="preserve"> </v>
      </c>
      <c r="T25" s="7">
        <f t="shared" si="5"/>
        <v>0</v>
      </c>
      <c r="U25" s="67"/>
      <c r="V25" s="52"/>
      <c r="W25" s="34">
        <f>Poussins!P31</f>
        <v>0</v>
      </c>
      <c r="X25" s="34">
        <f>Poussins!Q31</f>
        <v>0</v>
      </c>
      <c r="Y25" s="34">
        <f>Poussins!R31</f>
        <v>0</v>
      </c>
      <c r="Z25" s="6" t="str">
        <f t="shared" si="6"/>
        <v/>
      </c>
      <c r="AA25" s="82">
        <f t="shared" si="2"/>
        <v>0</v>
      </c>
      <c r="AB25" s="42"/>
      <c r="AC25" s="34">
        <f>Poussins!V31</f>
        <v>0</v>
      </c>
      <c r="AD25" s="34">
        <f>Poussins!W31</f>
        <v>0</v>
      </c>
      <c r="AE25" s="6" t="str">
        <f t="shared" si="7"/>
        <v xml:space="preserve"> </v>
      </c>
      <c r="AF25" s="7">
        <f t="shared" si="21"/>
        <v>0</v>
      </c>
      <c r="AG25" s="42"/>
      <c r="AH25" s="46"/>
      <c r="AI25" s="163">
        <f>Poussins!AA31</f>
        <v>0</v>
      </c>
      <c r="AJ25" s="48"/>
      <c r="AK25" s="148">
        <f t="shared" si="9"/>
        <v>1</v>
      </c>
      <c r="AL25" s="149">
        <f t="shared" si="10"/>
        <v>1</v>
      </c>
      <c r="AM25" s="148">
        <f t="shared" si="11"/>
        <v>0</v>
      </c>
      <c r="AN25" s="149">
        <f t="shared" si="12"/>
        <v>0</v>
      </c>
      <c r="AO25" s="19">
        <f t="shared" si="13"/>
        <v>1</v>
      </c>
      <c r="AP25" s="19">
        <f t="shared" si="14"/>
        <v>0</v>
      </c>
      <c r="AQ25" s="152" t="str">
        <f t="shared" si="15"/>
        <v xml:space="preserve"> </v>
      </c>
      <c r="AR25" s="149" t="str">
        <f t="shared" si="16"/>
        <v xml:space="preserve"> </v>
      </c>
      <c r="AS25" s="89"/>
      <c r="AT25" s="60"/>
      <c r="AU25" s="7" t="str">
        <f>IF(ISERROR(RANK(AQ25,AQ$9:$AQ$38,1)),"",RANK(AQ25,$AQ$9:$AQ$38,1))</f>
        <v/>
      </c>
      <c r="AV25" s="7" t="str">
        <f>IF(ISERROR(RANK(AR25,$AR$9:AR$38,1)),"",RANK(AR25,$AR$9:$AR$38,1))</f>
        <v/>
      </c>
      <c r="AW25" s="36"/>
    </row>
    <row r="26" spans="1:49" x14ac:dyDescent="0.25">
      <c r="A26" s="8">
        <f>Poussins!A32</f>
        <v>0</v>
      </c>
      <c r="B26" s="31">
        <f>Poussins!B32</f>
        <v>0</v>
      </c>
      <c r="C26" s="30" t="str">
        <f>Poussins!C32</f>
        <v xml:space="preserve"> </v>
      </c>
      <c r="D26" s="4" t="str">
        <f>Poussins!D32</f>
        <v xml:space="preserve"> </v>
      </c>
      <c r="E26" s="9" t="str">
        <f>Poussins!E32</f>
        <v xml:space="preserve"> </v>
      </c>
      <c r="F26" s="35" t="str">
        <f>Poussins!F32</f>
        <v xml:space="preserve"> </v>
      </c>
      <c r="G26" s="67"/>
      <c r="H26" s="73">
        <f>Poussins!H32</f>
        <v>0</v>
      </c>
      <c r="I26" s="10">
        <f t="shared" si="0"/>
        <v>0</v>
      </c>
      <c r="J26" s="34">
        <f>Poussins!I32</f>
        <v>0</v>
      </c>
      <c r="K26" s="34">
        <f>Poussins!J32</f>
        <v>0</v>
      </c>
      <c r="L26" s="34">
        <f>Poussins!K32</f>
        <v>0</v>
      </c>
      <c r="M26" s="10">
        <f t="shared" si="17"/>
        <v>0</v>
      </c>
      <c r="N26" s="6" t="str">
        <f t="shared" si="18"/>
        <v>0</v>
      </c>
      <c r="O26" s="6">
        <f t="shared" si="19"/>
        <v>0</v>
      </c>
      <c r="P26" s="6">
        <f t="shared" si="20"/>
        <v>0</v>
      </c>
      <c r="Q26" s="10">
        <f t="shared" si="1"/>
        <v>0</v>
      </c>
      <c r="R26" s="4" t="b">
        <f t="shared" si="3"/>
        <v>0</v>
      </c>
      <c r="S26" s="6" t="str">
        <f t="shared" si="4"/>
        <v xml:space="preserve"> </v>
      </c>
      <c r="T26" s="7">
        <f t="shared" si="5"/>
        <v>0</v>
      </c>
      <c r="U26" s="67"/>
      <c r="V26" s="52"/>
      <c r="W26" s="34">
        <f>Poussins!P32</f>
        <v>0</v>
      </c>
      <c r="X26" s="34">
        <f>Poussins!Q32</f>
        <v>0</v>
      </c>
      <c r="Y26" s="34">
        <f>Poussins!R32</f>
        <v>0</v>
      </c>
      <c r="Z26" s="6" t="str">
        <f t="shared" si="6"/>
        <v/>
      </c>
      <c r="AA26" s="82">
        <f t="shared" si="2"/>
        <v>0</v>
      </c>
      <c r="AB26" s="42"/>
      <c r="AC26" s="34">
        <f>Poussins!V32</f>
        <v>0</v>
      </c>
      <c r="AD26" s="34">
        <f>Poussins!W32</f>
        <v>0</v>
      </c>
      <c r="AE26" s="6" t="str">
        <f t="shared" si="7"/>
        <v xml:space="preserve"> </v>
      </c>
      <c r="AF26" s="7">
        <f t="shared" si="21"/>
        <v>0</v>
      </c>
      <c r="AG26" s="42"/>
      <c r="AH26" s="46"/>
      <c r="AI26" s="163">
        <f>Poussins!AA32</f>
        <v>0</v>
      </c>
      <c r="AJ26" s="48"/>
      <c r="AK26" s="148">
        <f t="shared" si="9"/>
        <v>1</v>
      </c>
      <c r="AL26" s="149">
        <f t="shared" si="10"/>
        <v>1</v>
      </c>
      <c r="AM26" s="148">
        <f t="shared" si="11"/>
        <v>0</v>
      </c>
      <c r="AN26" s="149">
        <f t="shared" si="12"/>
        <v>0</v>
      </c>
      <c r="AO26" s="19">
        <f t="shared" si="13"/>
        <v>1</v>
      </c>
      <c r="AP26" s="19">
        <f t="shared" si="14"/>
        <v>0</v>
      </c>
      <c r="AQ26" s="152" t="str">
        <f t="shared" si="15"/>
        <v xml:space="preserve"> </v>
      </c>
      <c r="AR26" s="149" t="str">
        <f t="shared" si="16"/>
        <v xml:space="preserve"> </v>
      </c>
      <c r="AS26" s="89"/>
      <c r="AT26" s="60"/>
      <c r="AU26" s="7" t="str">
        <f>IF(ISERROR(RANK(AQ26,AQ$9:$AQ$38,1)),"",RANK(AQ26,$AQ$9:$AQ$38,1))</f>
        <v/>
      </c>
      <c r="AV26" s="7" t="str">
        <f>IF(ISERROR(RANK(AR26,$AR$9:AR$38,1)),"",RANK(AR26,$AR$9:$AR$38,1))</f>
        <v/>
      </c>
      <c r="AW26" s="36"/>
    </row>
    <row r="27" spans="1:49" x14ac:dyDescent="0.25">
      <c r="A27" s="8">
        <f>Poussins!A33</f>
        <v>0</v>
      </c>
      <c r="B27" s="31">
        <f>Poussins!B33</f>
        <v>0</v>
      </c>
      <c r="C27" s="30" t="str">
        <f>Poussins!C33</f>
        <v xml:space="preserve"> </v>
      </c>
      <c r="D27" s="4" t="str">
        <f>Poussins!D33</f>
        <v xml:space="preserve"> </v>
      </c>
      <c r="E27" s="9" t="str">
        <f>Poussins!E33</f>
        <v xml:space="preserve"> </v>
      </c>
      <c r="F27" s="35" t="str">
        <f>Poussins!F33</f>
        <v xml:space="preserve"> </v>
      </c>
      <c r="G27" s="67"/>
      <c r="H27" s="73">
        <f>Poussins!H33</f>
        <v>0</v>
      </c>
      <c r="I27" s="10">
        <f t="shared" si="0"/>
        <v>0</v>
      </c>
      <c r="J27" s="34">
        <f>Poussins!I33</f>
        <v>0</v>
      </c>
      <c r="K27" s="34">
        <f>Poussins!J33</f>
        <v>0</v>
      </c>
      <c r="L27" s="34">
        <f>Poussins!K33</f>
        <v>0</v>
      </c>
      <c r="M27" s="10">
        <f t="shared" si="17"/>
        <v>0</v>
      </c>
      <c r="N27" s="6" t="str">
        <f t="shared" si="18"/>
        <v>0</v>
      </c>
      <c r="O27" s="6">
        <f t="shared" si="19"/>
        <v>0</v>
      </c>
      <c r="P27" s="6">
        <f t="shared" si="20"/>
        <v>0</v>
      </c>
      <c r="Q27" s="10">
        <f t="shared" si="1"/>
        <v>0</v>
      </c>
      <c r="R27" s="4" t="b">
        <f t="shared" si="3"/>
        <v>0</v>
      </c>
      <c r="S27" s="6" t="str">
        <f t="shared" si="4"/>
        <v xml:space="preserve"> </v>
      </c>
      <c r="T27" s="7">
        <f t="shared" si="5"/>
        <v>0</v>
      </c>
      <c r="U27" s="67"/>
      <c r="V27" s="52"/>
      <c r="W27" s="34">
        <f>Poussins!P33</f>
        <v>0</v>
      </c>
      <c r="X27" s="34">
        <f>Poussins!Q33</f>
        <v>0</v>
      </c>
      <c r="Y27" s="34">
        <f>Poussins!R33</f>
        <v>0</v>
      </c>
      <c r="Z27" s="6" t="str">
        <f t="shared" si="6"/>
        <v/>
      </c>
      <c r="AA27" s="82">
        <f t="shared" si="2"/>
        <v>0</v>
      </c>
      <c r="AB27" s="42"/>
      <c r="AC27" s="34">
        <f>Poussins!V33</f>
        <v>0</v>
      </c>
      <c r="AD27" s="34">
        <f>Poussins!W33</f>
        <v>0</v>
      </c>
      <c r="AE27" s="6" t="str">
        <f t="shared" si="7"/>
        <v xml:space="preserve"> </v>
      </c>
      <c r="AF27" s="7">
        <f t="shared" si="21"/>
        <v>0</v>
      </c>
      <c r="AG27" s="42"/>
      <c r="AH27" s="46"/>
      <c r="AI27" s="163">
        <f>Poussins!AA33</f>
        <v>0</v>
      </c>
      <c r="AJ27" s="48"/>
      <c r="AK27" s="148">
        <f t="shared" si="9"/>
        <v>1</v>
      </c>
      <c r="AL27" s="149">
        <f t="shared" si="10"/>
        <v>1</v>
      </c>
      <c r="AM27" s="148">
        <f t="shared" si="11"/>
        <v>0</v>
      </c>
      <c r="AN27" s="149">
        <f t="shared" si="12"/>
        <v>0</v>
      </c>
      <c r="AO27" s="19">
        <f t="shared" si="13"/>
        <v>1</v>
      </c>
      <c r="AP27" s="19">
        <f t="shared" si="14"/>
        <v>0</v>
      </c>
      <c r="AQ27" s="152" t="str">
        <f t="shared" si="15"/>
        <v xml:space="preserve"> </v>
      </c>
      <c r="AR27" s="149" t="str">
        <f t="shared" si="16"/>
        <v xml:space="preserve"> </v>
      </c>
      <c r="AS27" s="89"/>
      <c r="AT27" s="60"/>
      <c r="AU27" s="7" t="str">
        <f>IF(ISERROR(RANK(AQ27,AQ$9:$AQ$38,1)),"",RANK(AQ27,$AQ$9:$AQ$38,1))</f>
        <v/>
      </c>
      <c r="AV27" s="7" t="str">
        <f>IF(ISERROR(RANK(AR27,$AR$9:AR$38,1)),"",RANK(AR27,$AR$9:$AR$38,1))</f>
        <v/>
      </c>
      <c r="AW27" s="36"/>
    </row>
    <row r="28" spans="1:49" x14ac:dyDescent="0.25">
      <c r="A28" s="8">
        <f>Poussins!A34</f>
        <v>0</v>
      </c>
      <c r="B28" s="31">
        <f>Poussins!B34</f>
        <v>0</v>
      </c>
      <c r="C28" s="30" t="str">
        <f>Poussins!C34</f>
        <v xml:space="preserve"> </v>
      </c>
      <c r="D28" s="4" t="str">
        <f>Poussins!D34</f>
        <v xml:space="preserve"> </v>
      </c>
      <c r="E28" s="9" t="str">
        <f>Poussins!E34</f>
        <v xml:space="preserve"> </v>
      </c>
      <c r="F28" s="35" t="str">
        <f>Poussins!F34</f>
        <v xml:space="preserve"> </v>
      </c>
      <c r="G28" s="67"/>
      <c r="H28" s="73">
        <f>Poussins!H34</f>
        <v>0</v>
      </c>
      <c r="I28" s="10">
        <f t="shared" si="0"/>
        <v>0</v>
      </c>
      <c r="J28" s="34">
        <f>Poussins!I34</f>
        <v>0</v>
      </c>
      <c r="K28" s="34">
        <f>Poussins!J34</f>
        <v>0</v>
      </c>
      <c r="L28" s="34">
        <f>Poussins!K34</f>
        <v>0</v>
      </c>
      <c r="M28" s="10">
        <f t="shared" si="17"/>
        <v>0</v>
      </c>
      <c r="N28" s="6" t="str">
        <f t="shared" si="18"/>
        <v>0</v>
      </c>
      <c r="O28" s="6">
        <f t="shared" si="19"/>
        <v>0</v>
      </c>
      <c r="P28" s="6">
        <f t="shared" si="20"/>
        <v>0</v>
      </c>
      <c r="Q28" s="10">
        <f t="shared" si="1"/>
        <v>0</v>
      </c>
      <c r="R28" s="4" t="b">
        <f t="shared" si="3"/>
        <v>0</v>
      </c>
      <c r="S28" s="6" t="str">
        <f t="shared" si="4"/>
        <v xml:space="preserve"> </v>
      </c>
      <c r="T28" s="7">
        <f t="shared" si="5"/>
        <v>0</v>
      </c>
      <c r="U28" s="67"/>
      <c r="V28" s="52"/>
      <c r="W28" s="34">
        <f>Poussins!P34</f>
        <v>0</v>
      </c>
      <c r="X28" s="34">
        <f>Poussins!Q34</f>
        <v>0</v>
      </c>
      <c r="Y28" s="34">
        <f>Poussins!R34</f>
        <v>0</v>
      </c>
      <c r="Z28" s="6" t="str">
        <f t="shared" si="6"/>
        <v/>
      </c>
      <c r="AA28" s="82">
        <f t="shared" si="2"/>
        <v>0</v>
      </c>
      <c r="AB28" s="42"/>
      <c r="AC28" s="34">
        <f>Poussins!V34</f>
        <v>0</v>
      </c>
      <c r="AD28" s="34">
        <f>Poussins!W34</f>
        <v>0</v>
      </c>
      <c r="AE28" s="6" t="str">
        <f t="shared" si="7"/>
        <v xml:space="preserve"> </v>
      </c>
      <c r="AF28" s="7">
        <f t="shared" si="21"/>
        <v>0</v>
      </c>
      <c r="AG28" s="42"/>
      <c r="AH28" s="46"/>
      <c r="AI28" s="163">
        <f>Poussins!AA34</f>
        <v>0</v>
      </c>
      <c r="AJ28" s="48"/>
      <c r="AK28" s="148">
        <f t="shared" si="9"/>
        <v>1</v>
      </c>
      <c r="AL28" s="149">
        <f t="shared" si="10"/>
        <v>1</v>
      </c>
      <c r="AM28" s="148">
        <f t="shared" si="11"/>
        <v>0</v>
      </c>
      <c r="AN28" s="149">
        <f t="shared" si="12"/>
        <v>0</v>
      </c>
      <c r="AO28" s="19">
        <f t="shared" si="13"/>
        <v>1</v>
      </c>
      <c r="AP28" s="19">
        <f t="shared" si="14"/>
        <v>0</v>
      </c>
      <c r="AQ28" s="152" t="str">
        <f t="shared" si="15"/>
        <v xml:space="preserve"> </v>
      </c>
      <c r="AR28" s="149" t="str">
        <f t="shared" si="16"/>
        <v xml:space="preserve"> </v>
      </c>
      <c r="AS28" s="89"/>
      <c r="AT28" s="60"/>
      <c r="AU28" s="7" t="str">
        <f>IF(ISERROR(RANK(AQ28,AQ$9:$AQ$38,1)),"",RANK(AQ28,$AQ$9:$AQ$38,1))</f>
        <v/>
      </c>
      <c r="AV28" s="7" t="str">
        <f>IF(ISERROR(RANK(AR28,$AR$9:AR$38,1)),"",RANK(AR28,$AR$9:$AR$38,1))</f>
        <v/>
      </c>
      <c r="AW28" s="36"/>
    </row>
    <row r="29" spans="1:49" x14ac:dyDescent="0.25">
      <c r="A29" s="8">
        <f>Poussins!A35</f>
        <v>0</v>
      </c>
      <c r="B29" s="31">
        <f>Poussins!B35</f>
        <v>0</v>
      </c>
      <c r="C29" s="30" t="str">
        <f>Poussins!C35</f>
        <v xml:space="preserve"> </v>
      </c>
      <c r="D29" s="4" t="str">
        <f>Poussins!D35</f>
        <v xml:space="preserve"> </v>
      </c>
      <c r="E29" s="9" t="str">
        <f>Poussins!E35</f>
        <v xml:space="preserve"> </v>
      </c>
      <c r="F29" s="35" t="str">
        <f>Poussins!F35</f>
        <v xml:space="preserve"> </v>
      </c>
      <c r="G29" s="67"/>
      <c r="H29" s="73">
        <f>Poussins!H35</f>
        <v>0</v>
      </c>
      <c r="I29" s="10">
        <f t="shared" si="0"/>
        <v>0</v>
      </c>
      <c r="J29" s="34">
        <f>Poussins!I35</f>
        <v>0</v>
      </c>
      <c r="K29" s="34">
        <f>Poussins!J35</f>
        <v>0</v>
      </c>
      <c r="L29" s="34">
        <f>Poussins!K35</f>
        <v>0</v>
      </c>
      <c r="M29" s="10">
        <f t="shared" si="17"/>
        <v>0</v>
      </c>
      <c r="N29" s="6" t="str">
        <f t="shared" si="18"/>
        <v>0</v>
      </c>
      <c r="O29" s="6">
        <f t="shared" si="19"/>
        <v>0</v>
      </c>
      <c r="P29" s="6">
        <f t="shared" si="20"/>
        <v>0</v>
      </c>
      <c r="Q29" s="10">
        <f t="shared" si="1"/>
        <v>0</v>
      </c>
      <c r="R29" s="4" t="b">
        <f t="shared" si="3"/>
        <v>0</v>
      </c>
      <c r="S29" s="6" t="str">
        <f t="shared" si="4"/>
        <v xml:space="preserve"> </v>
      </c>
      <c r="T29" s="7">
        <f t="shared" si="5"/>
        <v>0</v>
      </c>
      <c r="U29" s="67"/>
      <c r="V29" s="52"/>
      <c r="W29" s="34">
        <f>Poussins!P35</f>
        <v>0</v>
      </c>
      <c r="X29" s="34">
        <f>Poussins!Q35</f>
        <v>0</v>
      </c>
      <c r="Y29" s="34">
        <f>Poussins!R35</f>
        <v>0</v>
      </c>
      <c r="Z29" s="6" t="str">
        <f t="shared" si="6"/>
        <v/>
      </c>
      <c r="AA29" s="82">
        <f t="shared" si="2"/>
        <v>0</v>
      </c>
      <c r="AB29" s="42"/>
      <c r="AC29" s="34">
        <f>Poussins!V35</f>
        <v>0</v>
      </c>
      <c r="AD29" s="34">
        <f>Poussins!W35</f>
        <v>0</v>
      </c>
      <c r="AE29" s="6" t="str">
        <f t="shared" si="7"/>
        <v xml:space="preserve"> </v>
      </c>
      <c r="AF29" s="7">
        <f t="shared" si="21"/>
        <v>0</v>
      </c>
      <c r="AG29" s="42"/>
      <c r="AH29" s="46"/>
      <c r="AI29" s="163">
        <f>Poussins!AA35</f>
        <v>0</v>
      </c>
      <c r="AJ29" s="48"/>
      <c r="AK29" s="148">
        <f t="shared" si="9"/>
        <v>1</v>
      </c>
      <c r="AL29" s="149">
        <f t="shared" si="10"/>
        <v>1</v>
      </c>
      <c r="AM29" s="148">
        <f t="shared" si="11"/>
        <v>0</v>
      </c>
      <c r="AN29" s="149">
        <f t="shared" si="12"/>
        <v>0</v>
      </c>
      <c r="AO29" s="19">
        <f t="shared" si="13"/>
        <v>1</v>
      </c>
      <c r="AP29" s="19">
        <f t="shared" si="14"/>
        <v>0</v>
      </c>
      <c r="AQ29" s="152" t="str">
        <f t="shared" si="15"/>
        <v xml:space="preserve"> </v>
      </c>
      <c r="AR29" s="149" t="str">
        <f t="shared" si="16"/>
        <v xml:space="preserve"> </v>
      </c>
      <c r="AS29" s="89"/>
      <c r="AT29" s="60"/>
      <c r="AU29" s="7" t="str">
        <f>IF(ISERROR(RANK(AQ29,AQ$9:$AQ$38,1)),"",RANK(AQ29,$AQ$9:$AQ$38,1))</f>
        <v/>
      </c>
      <c r="AV29" s="7" t="str">
        <f>IF(ISERROR(RANK(AR29,$AR$9:AR$38,1)),"",RANK(AR29,$AR$9:$AR$38,1))</f>
        <v/>
      </c>
      <c r="AW29" s="36"/>
    </row>
    <row r="30" spans="1:49" x14ac:dyDescent="0.25">
      <c r="A30" s="8">
        <f>Poussins!A36</f>
        <v>0</v>
      </c>
      <c r="B30" s="31">
        <f>Poussins!B36</f>
        <v>0</v>
      </c>
      <c r="C30" s="30" t="str">
        <f>Poussins!C36</f>
        <v xml:space="preserve"> </v>
      </c>
      <c r="D30" s="4" t="str">
        <f>Poussins!D36</f>
        <v xml:space="preserve"> </v>
      </c>
      <c r="E30" s="9" t="str">
        <f>Poussins!E36</f>
        <v xml:space="preserve"> </v>
      </c>
      <c r="F30" s="35" t="str">
        <f>Poussins!F36</f>
        <v xml:space="preserve"> </v>
      </c>
      <c r="G30" s="67"/>
      <c r="H30" s="73">
        <f>Poussins!H36</f>
        <v>0</v>
      </c>
      <c r="I30" s="10">
        <f t="shared" si="0"/>
        <v>0</v>
      </c>
      <c r="J30" s="34">
        <f>Poussins!I36</f>
        <v>0</v>
      </c>
      <c r="K30" s="34">
        <f>Poussins!J36</f>
        <v>0</v>
      </c>
      <c r="L30" s="34">
        <f>Poussins!K36</f>
        <v>0</v>
      </c>
      <c r="M30" s="10">
        <f t="shared" si="17"/>
        <v>0</v>
      </c>
      <c r="N30" s="6" t="str">
        <f t="shared" si="18"/>
        <v>0</v>
      </c>
      <c r="O30" s="6">
        <f t="shared" si="19"/>
        <v>0</v>
      </c>
      <c r="P30" s="6">
        <f t="shared" si="20"/>
        <v>0</v>
      </c>
      <c r="Q30" s="10">
        <f t="shared" si="1"/>
        <v>0</v>
      </c>
      <c r="R30" s="4" t="b">
        <f t="shared" si="3"/>
        <v>0</v>
      </c>
      <c r="S30" s="6" t="str">
        <f t="shared" si="4"/>
        <v xml:space="preserve"> </v>
      </c>
      <c r="T30" s="7">
        <f t="shared" si="5"/>
        <v>0</v>
      </c>
      <c r="U30" s="67"/>
      <c r="V30" s="52"/>
      <c r="W30" s="34">
        <f>Poussins!P36</f>
        <v>0</v>
      </c>
      <c r="X30" s="34">
        <f>Poussins!Q36</f>
        <v>0</v>
      </c>
      <c r="Y30" s="34">
        <f>Poussins!R36</f>
        <v>0</v>
      </c>
      <c r="Z30" s="6" t="str">
        <f t="shared" si="6"/>
        <v/>
      </c>
      <c r="AA30" s="82">
        <f t="shared" si="2"/>
        <v>0</v>
      </c>
      <c r="AB30" s="42"/>
      <c r="AC30" s="34">
        <f>Poussins!V36</f>
        <v>0</v>
      </c>
      <c r="AD30" s="34">
        <f>Poussins!W36</f>
        <v>0</v>
      </c>
      <c r="AE30" s="6" t="str">
        <f t="shared" si="7"/>
        <v xml:space="preserve"> </v>
      </c>
      <c r="AF30" s="7">
        <f t="shared" si="21"/>
        <v>0</v>
      </c>
      <c r="AG30" s="42"/>
      <c r="AH30" s="46"/>
      <c r="AI30" s="163">
        <f>Poussins!AA36</f>
        <v>0</v>
      </c>
      <c r="AJ30" s="48"/>
      <c r="AK30" s="148">
        <f t="shared" si="9"/>
        <v>1</v>
      </c>
      <c r="AL30" s="149">
        <f t="shared" si="10"/>
        <v>1</v>
      </c>
      <c r="AM30" s="148">
        <f t="shared" si="11"/>
        <v>0</v>
      </c>
      <c r="AN30" s="149">
        <f t="shared" si="12"/>
        <v>0</v>
      </c>
      <c r="AO30" s="19">
        <f t="shared" si="13"/>
        <v>1</v>
      </c>
      <c r="AP30" s="19">
        <f t="shared" si="14"/>
        <v>0</v>
      </c>
      <c r="AQ30" s="152" t="str">
        <f t="shared" si="15"/>
        <v xml:space="preserve"> </v>
      </c>
      <c r="AR30" s="149" t="str">
        <f t="shared" si="16"/>
        <v xml:space="preserve"> </v>
      </c>
      <c r="AS30" s="89"/>
      <c r="AT30" s="60"/>
      <c r="AU30" s="7" t="str">
        <f>IF(ISERROR(RANK(AQ30,AQ$9:$AQ$38,1)),"",RANK(AQ30,$AQ$9:$AQ$38,1))</f>
        <v/>
      </c>
      <c r="AV30" s="7" t="str">
        <f>IF(ISERROR(RANK(AR30,$AR$9:AR$38,1)),"",RANK(AR30,$AR$9:$AR$38,1))</f>
        <v/>
      </c>
      <c r="AW30" s="36"/>
    </row>
    <row r="31" spans="1:49" x14ac:dyDescent="0.25">
      <c r="A31" s="8">
        <f>Poussins!A37</f>
        <v>0</v>
      </c>
      <c r="B31" s="31">
        <f>Poussins!B37</f>
        <v>0</v>
      </c>
      <c r="C31" s="30" t="str">
        <f>Poussins!C37</f>
        <v xml:space="preserve"> </v>
      </c>
      <c r="D31" s="4" t="str">
        <f>Poussins!D37</f>
        <v xml:space="preserve"> </v>
      </c>
      <c r="E31" s="9" t="str">
        <f>Poussins!E37</f>
        <v xml:space="preserve"> </v>
      </c>
      <c r="F31" s="35" t="str">
        <f>Poussins!F37</f>
        <v xml:space="preserve"> </v>
      </c>
      <c r="G31" s="67"/>
      <c r="H31" s="73">
        <f>Poussins!H37</f>
        <v>0</v>
      </c>
      <c r="I31" s="10">
        <f t="shared" si="0"/>
        <v>0</v>
      </c>
      <c r="J31" s="34">
        <f>Poussins!I37</f>
        <v>0</v>
      </c>
      <c r="K31" s="34">
        <f>Poussins!J37</f>
        <v>0</v>
      </c>
      <c r="L31" s="34">
        <f>Poussins!K37</f>
        <v>0</v>
      </c>
      <c r="M31" s="10">
        <f t="shared" si="17"/>
        <v>0</v>
      </c>
      <c r="N31" s="6" t="str">
        <f t="shared" si="18"/>
        <v>0</v>
      </c>
      <c r="O31" s="6">
        <f t="shared" si="19"/>
        <v>0</v>
      </c>
      <c r="P31" s="6">
        <f t="shared" si="20"/>
        <v>0</v>
      </c>
      <c r="Q31" s="10">
        <f t="shared" si="1"/>
        <v>0</v>
      </c>
      <c r="R31" s="4" t="b">
        <f t="shared" si="3"/>
        <v>0</v>
      </c>
      <c r="S31" s="6" t="str">
        <f t="shared" si="4"/>
        <v xml:space="preserve"> </v>
      </c>
      <c r="T31" s="7">
        <f t="shared" si="5"/>
        <v>0</v>
      </c>
      <c r="U31" s="67"/>
      <c r="V31" s="52"/>
      <c r="W31" s="34">
        <f>Poussins!P37</f>
        <v>0</v>
      </c>
      <c r="X31" s="34">
        <f>Poussins!Q37</f>
        <v>0</v>
      </c>
      <c r="Y31" s="34">
        <f>Poussins!R37</f>
        <v>0</v>
      </c>
      <c r="Z31" s="6" t="str">
        <f t="shared" si="6"/>
        <v/>
      </c>
      <c r="AA31" s="82">
        <f t="shared" si="2"/>
        <v>0</v>
      </c>
      <c r="AB31" s="42"/>
      <c r="AC31" s="34">
        <f>Poussins!V37</f>
        <v>0</v>
      </c>
      <c r="AD31" s="34">
        <f>Poussins!W37</f>
        <v>0</v>
      </c>
      <c r="AE31" s="6" t="str">
        <f t="shared" si="7"/>
        <v xml:space="preserve"> </v>
      </c>
      <c r="AF31" s="7">
        <f t="shared" si="21"/>
        <v>0</v>
      </c>
      <c r="AG31" s="42"/>
      <c r="AH31" s="46"/>
      <c r="AI31" s="163">
        <f>Poussins!AA37</f>
        <v>0</v>
      </c>
      <c r="AJ31" s="48"/>
      <c r="AK31" s="148">
        <f t="shared" si="9"/>
        <v>1</v>
      </c>
      <c r="AL31" s="149">
        <f t="shared" si="10"/>
        <v>1</v>
      </c>
      <c r="AM31" s="148">
        <f t="shared" si="11"/>
        <v>0</v>
      </c>
      <c r="AN31" s="149">
        <f t="shared" si="12"/>
        <v>0</v>
      </c>
      <c r="AO31" s="19">
        <f t="shared" si="13"/>
        <v>1</v>
      </c>
      <c r="AP31" s="19">
        <f t="shared" si="14"/>
        <v>0</v>
      </c>
      <c r="AQ31" s="152" t="str">
        <f t="shared" si="15"/>
        <v xml:space="preserve"> </v>
      </c>
      <c r="AR31" s="149" t="str">
        <f t="shared" si="16"/>
        <v xml:space="preserve"> </v>
      </c>
      <c r="AS31" s="89"/>
      <c r="AT31" s="60"/>
      <c r="AU31" s="7" t="str">
        <f>IF(ISERROR(RANK(AQ31,AQ$9:$AQ$38,1)),"",RANK(AQ31,$AQ$9:$AQ$38,1))</f>
        <v/>
      </c>
      <c r="AV31" s="7" t="str">
        <f>IF(ISERROR(RANK(AR31,$AR$9:AR$38,1)),"",RANK(AR31,$AR$9:$AR$38,1))</f>
        <v/>
      </c>
      <c r="AW31" s="36"/>
    </row>
    <row r="32" spans="1:49" x14ac:dyDescent="0.25">
      <c r="A32" s="8">
        <f>Poussins!A38</f>
        <v>0</v>
      </c>
      <c r="B32" s="31">
        <f>Poussins!B38</f>
        <v>0</v>
      </c>
      <c r="C32" s="30" t="str">
        <f>Poussins!C38</f>
        <v xml:space="preserve"> </v>
      </c>
      <c r="D32" s="4" t="str">
        <f>Poussins!D38</f>
        <v xml:space="preserve"> </v>
      </c>
      <c r="E32" s="9" t="str">
        <f>Poussins!E38</f>
        <v xml:space="preserve"> </v>
      </c>
      <c r="F32" s="35" t="str">
        <f>Poussins!F38</f>
        <v xml:space="preserve"> </v>
      </c>
      <c r="G32" s="67"/>
      <c r="H32" s="73">
        <f>Poussins!H38</f>
        <v>0</v>
      </c>
      <c r="I32" s="10">
        <f t="shared" si="0"/>
        <v>0</v>
      </c>
      <c r="J32" s="34">
        <f>Poussins!I38</f>
        <v>0</v>
      </c>
      <c r="K32" s="34">
        <f>Poussins!J38</f>
        <v>0</v>
      </c>
      <c r="L32" s="34">
        <f>Poussins!K38</f>
        <v>0</v>
      </c>
      <c r="M32" s="10">
        <f t="shared" si="17"/>
        <v>0</v>
      </c>
      <c r="N32" s="6" t="str">
        <f t="shared" si="18"/>
        <v>0</v>
      </c>
      <c r="O32" s="6">
        <f t="shared" si="19"/>
        <v>0</v>
      </c>
      <c r="P32" s="6">
        <f t="shared" si="20"/>
        <v>0</v>
      </c>
      <c r="Q32" s="10">
        <f t="shared" si="1"/>
        <v>0</v>
      </c>
      <c r="R32" s="4" t="b">
        <f t="shared" si="3"/>
        <v>0</v>
      </c>
      <c r="S32" s="6" t="str">
        <f t="shared" si="4"/>
        <v xml:space="preserve"> </v>
      </c>
      <c r="T32" s="7">
        <f t="shared" si="5"/>
        <v>0</v>
      </c>
      <c r="U32" s="67"/>
      <c r="V32" s="52"/>
      <c r="W32" s="34">
        <f>Poussins!P38</f>
        <v>0</v>
      </c>
      <c r="X32" s="34">
        <f>Poussins!Q38</f>
        <v>0</v>
      </c>
      <c r="Y32" s="34">
        <f>Poussins!R38</f>
        <v>0</v>
      </c>
      <c r="Z32" s="6" t="str">
        <f t="shared" si="6"/>
        <v/>
      </c>
      <c r="AA32" s="82">
        <f t="shared" si="2"/>
        <v>0</v>
      </c>
      <c r="AB32" s="42"/>
      <c r="AC32" s="34">
        <f>Poussins!V38</f>
        <v>0</v>
      </c>
      <c r="AD32" s="34">
        <f>Poussins!W38</f>
        <v>0</v>
      </c>
      <c r="AE32" s="6" t="str">
        <f t="shared" si="7"/>
        <v xml:space="preserve"> </v>
      </c>
      <c r="AF32" s="7">
        <f t="shared" si="21"/>
        <v>0</v>
      </c>
      <c r="AG32" s="42"/>
      <c r="AH32" s="46"/>
      <c r="AI32" s="163">
        <f>Poussins!AA38</f>
        <v>0</v>
      </c>
      <c r="AJ32" s="48"/>
      <c r="AK32" s="148">
        <f t="shared" si="9"/>
        <v>1</v>
      </c>
      <c r="AL32" s="149">
        <f t="shared" si="10"/>
        <v>1</v>
      </c>
      <c r="AM32" s="148">
        <f t="shared" si="11"/>
        <v>0</v>
      </c>
      <c r="AN32" s="149">
        <f t="shared" si="12"/>
        <v>0</v>
      </c>
      <c r="AO32" s="19">
        <f t="shared" si="13"/>
        <v>1</v>
      </c>
      <c r="AP32" s="19">
        <f t="shared" si="14"/>
        <v>0</v>
      </c>
      <c r="AQ32" s="152" t="str">
        <f t="shared" si="15"/>
        <v xml:space="preserve"> </v>
      </c>
      <c r="AR32" s="149" t="str">
        <f t="shared" si="16"/>
        <v xml:space="preserve"> </v>
      </c>
      <c r="AS32" s="89"/>
      <c r="AT32" s="60"/>
      <c r="AU32" s="7" t="str">
        <f>IF(ISERROR(RANK(AQ32,AQ$9:$AQ$38,1)),"",RANK(AQ32,$AQ$9:$AQ$38,1))</f>
        <v/>
      </c>
      <c r="AV32" s="7" t="str">
        <f>IF(ISERROR(RANK(AR32,$AR$9:AR$38,1)),"",RANK(AR32,$AR$9:$AR$38,1))</f>
        <v/>
      </c>
      <c r="AW32" s="36"/>
    </row>
    <row r="33" spans="1:49" x14ac:dyDescent="0.25">
      <c r="A33" s="8">
        <f>Poussins!A39</f>
        <v>0</v>
      </c>
      <c r="B33" s="31">
        <f>Poussins!B39</f>
        <v>0</v>
      </c>
      <c r="C33" s="30" t="str">
        <f>Poussins!C39</f>
        <v xml:space="preserve"> </v>
      </c>
      <c r="D33" s="4" t="str">
        <f>Poussins!D39</f>
        <v xml:space="preserve"> </v>
      </c>
      <c r="E33" s="9" t="str">
        <f>Poussins!E39</f>
        <v xml:space="preserve"> </v>
      </c>
      <c r="F33" s="35" t="str">
        <f>Poussins!F39</f>
        <v xml:space="preserve"> </v>
      </c>
      <c r="G33" s="67"/>
      <c r="H33" s="73">
        <f>Poussins!H39</f>
        <v>0</v>
      </c>
      <c r="I33" s="10">
        <f t="shared" si="0"/>
        <v>0</v>
      </c>
      <c r="J33" s="34">
        <f>Poussins!I39</f>
        <v>0</v>
      </c>
      <c r="K33" s="34">
        <f>Poussins!J39</f>
        <v>0</v>
      </c>
      <c r="L33" s="34">
        <f>Poussins!K39</f>
        <v>0</v>
      </c>
      <c r="M33" s="10">
        <f t="shared" si="17"/>
        <v>0</v>
      </c>
      <c r="N33" s="6" t="str">
        <f t="shared" si="18"/>
        <v>0</v>
      </c>
      <c r="O33" s="6">
        <f t="shared" si="19"/>
        <v>0</v>
      </c>
      <c r="P33" s="6">
        <f t="shared" si="20"/>
        <v>0</v>
      </c>
      <c r="Q33" s="10">
        <f t="shared" si="1"/>
        <v>0</v>
      </c>
      <c r="R33" s="4" t="b">
        <f t="shared" si="3"/>
        <v>0</v>
      </c>
      <c r="S33" s="6" t="str">
        <f t="shared" si="4"/>
        <v xml:space="preserve"> </v>
      </c>
      <c r="T33" s="7">
        <f t="shared" si="5"/>
        <v>0</v>
      </c>
      <c r="U33" s="67"/>
      <c r="V33" s="52"/>
      <c r="W33" s="34">
        <f>Poussins!P39</f>
        <v>0</v>
      </c>
      <c r="X33" s="34">
        <f>Poussins!Q39</f>
        <v>0</v>
      </c>
      <c r="Y33" s="34">
        <f>Poussins!R39</f>
        <v>0</v>
      </c>
      <c r="Z33" s="6" t="str">
        <f t="shared" si="6"/>
        <v/>
      </c>
      <c r="AA33" s="82">
        <f t="shared" si="2"/>
        <v>0</v>
      </c>
      <c r="AB33" s="42"/>
      <c r="AC33" s="34">
        <f>Poussins!V39</f>
        <v>0</v>
      </c>
      <c r="AD33" s="34">
        <f>Poussins!W39</f>
        <v>0</v>
      </c>
      <c r="AE33" s="6" t="str">
        <f t="shared" si="7"/>
        <v xml:space="preserve"> </v>
      </c>
      <c r="AF33" s="7">
        <f t="shared" si="21"/>
        <v>0</v>
      </c>
      <c r="AG33" s="42"/>
      <c r="AH33" s="46"/>
      <c r="AI33" s="163">
        <f>Poussins!AA39</f>
        <v>0</v>
      </c>
      <c r="AJ33" s="48"/>
      <c r="AK33" s="148">
        <f t="shared" si="9"/>
        <v>1</v>
      </c>
      <c r="AL33" s="149">
        <f t="shared" si="10"/>
        <v>1</v>
      </c>
      <c r="AM33" s="148">
        <f t="shared" si="11"/>
        <v>0</v>
      </c>
      <c r="AN33" s="149">
        <f t="shared" si="12"/>
        <v>0</v>
      </c>
      <c r="AO33" s="19">
        <f t="shared" si="13"/>
        <v>1</v>
      </c>
      <c r="AP33" s="19">
        <f t="shared" si="14"/>
        <v>0</v>
      </c>
      <c r="AQ33" s="152" t="str">
        <f t="shared" si="15"/>
        <v xml:space="preserve"> </v>
      </c>
      <c r="AR33" s="149" t="str">
        <f t="shared" si="16"/>
        <v xml:space="preserve"> </v>
      </c>
      <c r="AS33" s="89"/>
      <c r="AT33" s="60"/>
      <c r="AU33" s="7" t="str">
        <f>IF(ISERROR(RANK(AQ33,AQ$9:$AQ$38,1)),"",RANK(AQ33,$AQ$9:$AQ$38,1))</f>
        <v/>
      </c>
      <c r="AV33" s="7" t="str">
        <f>IF(ISERROR(RANK(AR33,$AR$9:AR$38,1)),"",RANK(AR33,$AR$9:$AR$38,1))</f>
        <v/>
      </c>
      <c r="AW33" s="36"/>
    </row>
    <row r="34" spans="1:49" x14ac:dyDescent="0.25">
      <c r="A34" s="8">
        <f>Poussins!A40</f>
        <v>0</v>
      </c>
      <c r="B34" s="31">
        <f>Poussins!B40</f>
        <v>0</v>
      </c>
      <c r="C34" s="30" t="str">
        <f>Poussins!C40</f>
        <v xml:space="preserve"> </v>
      </c>
      <c r="D34" s="4" t="str">
        <f>Poussins!D40</f>
        <v xml:space="preserve"> </v>
      </c>
      <c r="E34" s="9" t="str">
        <f>Poussins!E40</f>
        <v xml:space="preserve"> </v>
      </c>
      <c r="F34" s="35" t="str">
        <f>Poussins!F40</f>
        <v xml:space="preserve"> </v>
      </c>
      <c r="G34" s="67"/>
      <c r="H34" s="73">
        <f>Poussins!H40</f>
        <v>0</v>
      </c>
      <c r="I34" s="10">
        <f t="shared" si="0"/>
        <v>0</v>
      </c>
      <c r="J34" s="34">
        <f>Poussins!I40</f>
        <v>0</v>
      </c>
      <c r="K34" s="34">
        <f>Poussins!J40</f>
        <v>0</v>
      </c>
      <c r="L34" s="34">
        <f>Poussins!K40</f>
        <v>0</v>
      </c>
      <c r="M34" s="10">
        <f t="shared" si="17"/>
        <v>0</v>
      </c>
      <c r="N34" s="6" t="str">
        <f t="shared" si="18"/>
        <v>0</v>
      </c>
      <c r="O34" s="6">
        <f t="shared" si="19"/>
        <v>0</v>
      </c>
      <c r="P34" s="6">
        <f t="shared" si="20"/>
        <v>0</v>
      </c>
      <c r="Q34" s="10">
        <f t="shared" si="1"/>
        <v>0</v>
      </c>
      <c r="R34" s="4" t="b">
        <f t="shared" si="3"/>
        <v>0</v>
      </c>
      <c r="S34" s="6" t="str">
        <f t="shared" si="4"/>
        <v xml:space="preserve"> </v>
      </c>
      <c r="T34" s="7">
        <f t="shared" si="5"/>
        <v>0</v>
      </c>
      <c r="U34" s="67"/>
      <c r="V34" s="52"/>
      <c r="W34" s="34">
        <f>Poussins!P40</f>
        <v>0</v>
      </c>
      <c r="X34" s="34">
        <f>Poussins!Q40</f>
        <v>0</v>
      </c>
      <c r="Y34" s="34">
        <f>Poussins!R40</f>
        <v>0</v>
      </c>
      <c r="Z34" s="6" t="str">
        <f t="shared" si="6"/>
        <v/>
      </c>
      <c r="AA34" s="82">
        <f t="shared" si="2"/>
        <v>0</v>
      </c>
      <c r="AB34" s="42"/>
      <c r="AC34" s="34">
        <f>Poussins!V40</f>
        <v>0</v>
      </c>
      <c r="AD34" s="34">
        <f>Poussins!W40</f>
        <v>0</v>
      </c>
      <c r="AE34" s="6" t="str">
        <f t="shared" si="7"/>
        <v xml:space="preserve"> </v>
      </c>
      <c r="AF34" s="7">
        <f t="shared" si="21"/>
        <v>0</v>
      </c>
      <c r="AG34" s="42"/>
      <c r="AH34" s="46"/>
      <c r="AI34" s="163">
        <f>Poussins!AA40</f>
        <v>0</v>
      </c>
      <c r="AJ34" s="48"/>
      <c r="AK34" s="148">
        <f t="shared" si="9"/>
        <v>1</v>
      </c>
      <c r="AL34" s="149">
        <f t="shared" si="10"/>
        <v>1</v>
      </c>
      <c r="AM34" s="148">
        <f t="shared" si="11"/>
        <v>0</v>
      </c>
      <c r="AN34" s="149">
        <f t="shared" si="12"/>
        <v>0</v>
      </c>
      <c r="AO34" s="19">
        <f t="shared" si="13"/>
        <v>1</v>
      </c>
      <c r="AP34" s="19">
        <f t="shared" si="14"/>
        <v>0</v>
      </c>
      <c r="AQ34" s="152" t="str">
        <f t="shared" si="15"/>
        <v xml:space="preserve"> </v>
      </c>
      <c r="AR34" s="149" t="str">
        <f t="shared" si="16"/>
        <v xml:space="preserve"> </v>
      </c>
      <c r="AS34" s="89"/>
      <c r="AT34" s="60"/>
      <c r="AU34" s="7" t="str">
        <f>IF(ISERROR(RANK(AQ34,AQ$9:$AQ$38,1)),"",RANK(AQ34,$AQ$9:$AQ$38,1))</f>
        <v/>
      </c>
      <c r="AV34" s="7" t="str">
        <f>IF(ISERROR(RANK(AR34,$AR$9:AR$38,1)),"",RANK(AR34,$AR$9:$AR$38,1))</f>
        <v/>
      </c>
      <c r="AW34" s="36"/>
    </row>
    <row r="35" spans="1:49" x14ac:dyDescent="0.25">
      <c r="A35" s="8">
        <f>Poussins!A41</f>
        <v>0</v>
      </c>
      <c r="B35" s="31">
        <f>Poussins!B41</f>
        <v>0</v>
      </c>
      <c r="C35" s="30" t="str">
        <f>Poussins!C41</f>
        <v xml:space="preserve"> </v>
      </c>
      <c r="D35" s="4" t="str">
        <f>Poussins!D41</f>
        <v xml:space="preserve"> </v>
      </c>
      <c r="E35" s="9" t="str">
        <f>Poussins!E41</f>
        <v xml:space="preserve"> </v>
      </c>
      <c r="F35" s="35" t="str">
        <f>Poussins!F41</f>
        <v xml:space="preserve"> </v>
      </c>
      <c r="G35" s="67"/>
      <c r="H35" s="73">
        <f>Poussins!H41</f>
        <v>0</v>
      </c>
      <c r="I35" s="10">
        <f t="shared" si="0"/>
        <v>0</v>
      </c>
      <c r="J35" s="34">
        <f>Poussins!I41</f>
        <v>0</v>
      </c>
      <c r="K35" s="34">
        <f>Poussins!J41</f>
        <v>0</v>
      </c>
      <c r="L35" s="34">
        <f>Poussins!K41</f>
        <v>0</v>
      </c>
      <c r="M35" s="10">
        <f t="shared" si="17"/>
        <v>0</v>
      </c>
      <c r="N35" s="6" t="str">
        <f t="shared" si="18"/>
        <v>0</v>
      </c>
      <c r="O35" s="6">
        <f t="shared" si="19"/>
        <v>0</v>
      </c>
      <c r="P35" s="6">
        <f t="shared" si="20"/>
        <v>0</v>
      </c>
      <c r="Q35" s="10">
        <f t="shared" si="1"/>
        <v>0</v>
      </c>
      <c r="R35" s="4" t="b">
        <f t="shared" si="3"/>
        <v>0</v>
      </c>
      <c r="S35" s="6" t="str">
        <f t="shared" si="4"/>
        <v xml:space="preserve"> </v>
      </c>
      <c r="T35" s="7">
        <f t="shared" si="5"/>
        <v>0</v>
      </c>
      <c r="U35" s="67"/>
      <c r="V35" s="52"/>
      <c r="W35" s="34">
        <f>Poussins!P41</f>
        <v>0</v>
      </c>
      <c r="X35" s="34">
        <f>Poussins!Q41</f>
        <v>0</v>
      </c>
      <c r="Y35" s="34">
        <f>Poussins!R41</f>
        <v>0</v>
      </c>
      <c r="Z35" s="6" t="str">
        <f t="shared" si="6"/>
        <v/>
      </c>
      <c r="AA35" s="82">
        <f t="shared" si="2"/>
        <v>0</v>
      </c>
      <c r="AB35" s="42"/>
      <c r="AC35" s="34">
        <f>Poussins!V41</f>
        <v>0</v>
      </c>
      <c r="AD35" s="34">
        <f>Poussins!W41</f>
        <v>0</v>
      </c>
      <c r="AE35" s="6" t="str">
        <f t="shared" si="7"/>
        <v xml:space="preserve"> </v>
      </c>
      <c r="AF35" s="7">
        <f t="shared" si="21"/>
        <v>0</v>
      </c>
      <c r="AG35" s="42"/>
      <c r="AH35" s="46"/>
      <c r="AI35" s="163">
        <f>Poussins!AA41</f>
        <v>0</v>
      </c>
      <c r="AJ35" s="48"/>
      <c r="AK35" s="148">
        <f t="shared" si="9"/>
        <v>1</v>
      </c>
      <c r="AL35" s="149">
        <f t="shared" si="10"/>
        <v>1</v>
      </c>
      <c r="AM35" s="148">
        <f t="shared" si="11"/>
        <v>0</v>
      </c>
      <c r="AN35" s="149">
        <f t="shared" si="12"/>
        <v>0</v>
      </c>
      <c r="AO35" s="19">
        <f t="shared" si="13"/>
        <v>1</v>
      </c>
      <c r="AP35" s="19">
        <f t="shared" si="14"/>
        <v>0</v>
      </c>
      <c r="AQ35" s="152" t="str">
        <f t="shared" si="15"/>
        <v xml:space="preserve"> </v>
      </c>
      <c r="AR35" s="149" t="str">
        <f t="shared" si="16"/>
        <v xml:space="preserve"> </v>
      </c>
      <c r="AS35" s="89"/>
      <c r="AT35" s="60"/>
      <c r="AU35" s="7" t="str">
        <f>IF(ISERROR(RANK(AQ35,AQ$9:$AQ$38,1)),"",RANK(AQ35,$AQ$9:$AQ$38,1))</f>
        <v/>
      </c>
      <c r="AV35" s="7" t="str">
        <f>IF(ISERROR(RANK(AR35,$AR$9:AR$38,1)),"",RANK(AR35,$AR$9:$AR$38,1))</f>
        <v/>
      </c>
      <c r="AW35" s="36"/>
    </row>
    <row r="36" spans="1:49" x14ac:dyDescent="0.25">
      <c r="A36" s="8">
        <f>Poussins!A42</f>
        <v>0</v>
      </c>
      <c r="B36" s="31">
        <f>Poussins!B42</f>
        <v>0</v>
      </c>
      <c r="C36" s="30" t="str">
        <f>Poussins!C42</f>
        <v xml:space="preserve"> </v>
      </c>
      <c r="D36" s="4" t="str">
        <f>Poussins!D42</f>
        <v xml:space="preserve"> </v>
      </c>
      <c r="E36" s="9" t="str">
        <f>Poussins!E42</f>
        <v xml:space="preserve"> </v>
      </c>
      <c r="F36" s="35" t="str">
        <f>Poussins!F42</f>
        <v xml:space="preserve"> </v>
      </c>
      <c r="G36" s="67"/>
      <c r="H36" s="73">
        <f>Poussins!H42</f>
        <v>0</v>
      </c>
      <c r="I36" s="10">
        <f t="shared" si="0"/>
        <v>0</v>
      </c>
      <c r="J36" s="34">
        <f>Poussins!I42</f>
        <v>0</v>
      </c>
      <c r="K36" s="34">
        <f>Poussins!J42</f>
        <v>0</v>
      </c>
      <c r="L36" s="34">
        <f>Poussins!K42</f>
        <v>0</v>
      </c>
      <c r="M36" s="10">
        <f t="shared" si="17"/>
        <v>0</v>
      </c>
      <c r="N36" s="6" t="str">
        <f t="shared" si="18"/>
        <v>0</v>
      </c>
      <c r="O36" s="6">
        <f t="shared" si="19"/>
        <v>0</v>
      </c>
      <c r="P36" s="6">
        <f t="shared" si="20"/>
        <v>0</v>
      </c>
      <c r="Q36" s="10">
        <f t="shared" si="1"/>
        <v>0</v>
      </c>
      <c r="R36" s="4" t="b">
        <f t="shared" si="3"/>
        <v>0</v>
      </c>
      <c r="S36" s="6" t="str">
        <f t="shared" si="4"/>
        <v xml:space="preserve"> </v>
      </c>
      <c r="T36" s="7">
        <f t="shared" si="5"/>
        <v>0</v>
      </c>
      <c r="U36" s="67"/>
      <c r="V36" s="52"/>
      <c r="W36" s="34">
        <f>Poussins!P42</f>
        <v>0</v>
      </c>
      <c r="X36" s="34">
        <f>Poussins!Q42</f>
        <v>0</v>
      </c>
      <c r="Y36" s="34">
        <f>Poussins!R42</f>
        <v>0</v>
      </c>
      <c r="Z36" s="6" t="str">
        <f t="shared" si="6"/>
        <v/>
      </c>
      <c r="AA36" s="82">
        <f t="shared" si="2"/>
        <v>0</v>
      </c>
      <c r="AB36" s="42"/>
      <c r="AC36" s="34">
        <f>Poussins!V42</f>
        <v>0</v>
      </c>
      <c r="AD36" s="34">
        <f>Poussins!W42</f>
        <v>0</v>
      </c>
      <c r="AE36" s="6" t="str">
        <f t="shared" si="7"/>
        <v xml:space="preserve"> </v>
      </c>
      <c r="AF36" s="7">
        <f t="shared" si="21"/>
        <v>0</v>
      </c>
      <c r="AG36" s="42"/>
      <c r="AH36" s="46"/>
      <c r="AI36" s="163">
        <f>Poussins!AA42</f>
        <v>0</v>
      </c>
      <c r="AJ36" s="48"/>
      <c r="AK36" s="148">
        <f t="shared" si="9"/>
        <v>1</v>
      </c>
      <c r="AL36" s="149">
        <f t="shared" si="10"/>
        <v>1</v>
      </c>
      <c r="AM36" s="148">
        <f t="shared" si="11"/>
        <v>0</v>
      </c>
      <c r="AN36" s="149">
        <f t="shared" si="12"/>
        <v>0</v>
      </c>
      <c r="AO36" s="19">
        <f t="shared" si="13"/>
        <v>1</v>
      </c>
      <c r="AP36" s="19">
        <f t="shared" si="14"/>
        <v>0</v>
      </c>
      <c r="AQ36" s="152" t="str">
        <f t="shared" si="15"/>
        <v xml:space="preserve"> </v>
      </c>
      <c r="AR36" s="149" t="str">
        <f t="shared" si="16"/>
        <v xml:space="preserve"> </v>
      </c>
      <c r="AS36" s="89"/>
      <c r="AT36" s="60"/>
      <c r="AU36" s="7" t="str">
        <f>IF(ISERROR(RANK(AQ36,AQ$9:$AQ$38,1)),"",RANK(AQ36,$AQ$9:$AQ$38,1))</f>
        <v/>
      </c>
      <c r="AV36" s="7" t="str">
        <f>IF(ISERROR(RANK(AR36,$AR$9:AR$38,1)),"",RANK(AR36,$AR$9:$AR$38,1))</f>
        <v/>
      </c>
      <c r="AW36" s="36"/>
    </row>
    <row r="37" spans="1:49" x14ac:dyDescent="0.25">
      <c r="A37" s="8">
        <f>Poussins!A43</f>
        <v>0</v>
      </c>
      <c r="B37" s="31">
        <f>Poussins!B43</f>
        <v>0</v>
      </c>
      <c r="C37" s="30" t="str">
        <f>Poussins!C43</f>
        <v xml:space="preserve"> </v>
      </c>
      <c r="D37" s="4" t="str">
        <f>Poussins!D43</f>
        <v xml:space="preserve"> </v>
      </c>
      <c r="E37" s="9" t="str">
        <f>Poussins!E43</f>
        <v xml:space="preserve"> </v>
      </c>
      <c r="F37" s="35" t="str">
        <f>Poussins!F43</f>
        <v xml:space="preserve"> </v>
      </c>
      <c r="G37" s="67"/>
      <c r="H37" s="73">
        <f>Poussins!H43</f>
        <v>0</v>
      </c>
      <c r="I37" s="10">
        <f t="shared" si="0"/>
        <v>0</v>
      </c>
      <c r="J37" s="34">
        <f>Poussins!I43</f>
        <v>0</v>
      </c>
      <c r="K37" s="34">
        <f>Poussins!J43</f>
        <v>0</v>
      </c>
      <c r="L37" s="34">
        <f>Poussins!K43</f>
        <v>0</v>
      </c>
      <c r="M37" s="10">
        <f t="shared" si="17"/>
        <v>0</v>
      </c>
      <c r="N37" s="6" t="str">
        <f t="shared" si="18"/>
        <v>0</v>
      </c>
      <c r="O37" s="6">
        <f t="shared" si="19"/>
        <v>0</v>
      </c>
      <c r="P37" s="6">
        <f t="shared" si="20"/>
        <v>0</v>
      </c>
      <c r="Q37" s="10">
        <f t="shared" si="1"/>
        <v>0</v>
      </c>
      <c r="R37" s="4" t="b">
        <f t="shared" si="3"/>
        <v>0</v>
      </c>
      <c r="S37" s="6" t="str">
        <f t="shared" si="4"/>
        <v xml:space="preserve"> </v>
      </c>
      <c r="T37" s="7">
        <f t="shared" si="5"/>
        <v>0</v>
      </c>
      <c r="U37" s="67"/>
      <c r="V37" s="52"/>
      <c r="W37" s="34">
        <f>Poussins!P43</f>
        <v>0</v>
      </c>
      <c r="X37" s="34">
        <f>Poussins!Q43</f>
        <v>0</v>
      </c>
      <c r="Y37" s="34">
        <f>Poussins!R43</f>
        <v>0</v>
      </c>
      <c r="Z37" s="6" t="str">
        <f t="shared" si="6"/>
        <v/>
      </c>
      <c r="AA37" s="82">
        <f t="shared" si="2"/>
        <v>0</v>
      </c>
      <c r="AB37" s="42"/>
      <c r="AC37" s="34">
        <f>Poussins!V43</f>
        <v>0</v>
      </c>
      <c r="AD37" s="34">
        <f>Poussins!W43</f>
        <v>0</v>
      </c>
      <c r="AE37" s="6" t="str">
        <f t="shared" si="7"/>
        <v xml:space="preserve"> </v>
      </c>
      <c r="AF37" s="7">
        <f t="shared" si="21"/>
        <v>0</v>
      </c>
      <c r="AG37" s="42"/>
      <c r="AH37" s="46"/>
      <c r="AI37" s="163">
        <f>Poussins!AA43</f>
        <v>0</v>
      </c>
      <c r="AJ37" s="48"/>
      <c r="AK37" s="148">
        <f t="shared" si="9"/>
        <v>1</v>
      </c>
      <c r="AL37" s="149">
        <f t="shared" si="10"/>
        <v>1</v>
      </c>
      <c r="AM37" s="148">
        <f t="shared" si="11"/>
        <v>0</v>
      </c>
      <c r="AN37" s="149">
        <f t="shared" si="12"/>
        <v>0</v>
      </c>
      <c r="AO37" s="19">
        <f t="shared" si="13"/>
        <v>1</v>
      </c>
      <c r="AP37" s="19">
        <f t="shared" si="14"/>
        <v>0</v>
      </c>
      <c r="AQ37" s="152" t="str">
        <f t="shared" si="15"/>
        <v xml:space="preserve"> </v>
      </c>
      <c r="AR37" s="149" t="str">
        <f t="shared" si="16"/>
        <v xml:space="preserve"> </v>
      </c>
      <c r="AS37" s="89"/>
      <c r="AT37" s="60"/>
      <c r="AU37" s="7" t="str">
        <f>IF(ISERROR(RANK(AQ37,AQ$9:$AQ$38,1)),"",RANK(AQ37,$AQ$9:$AQ$38,1))</f>
        <v/>
      </c>
      <c r="AV37" s="7" t="str">
        <f>IF(ISERROR(RANK(AR37,$AR$9:AR$38,1)),"",RANK(AR37,$AR$9:$AR$38,1))</f>
        <v/>
      </c>
      <c r="AW37" s="36"/>
    </row>
    <row r="38" spans="1:49" ht="15.75" thickBot="1" x14ac:dyDescent="0.3">
      <c r="A38" s="15">
        <f>Poussins!A44</f>
        <v>0</v>
      </c>
      <c r="B38" s="32">
        <f>Poussins!B44</f>
        <v>0</v>
      </c>
      <c r="C38" s="96" t="str">
        <f>Poussins!C44</f>
        <v xml:space="preserve"> </v>
      </c>
      <c r="D38" s="16" t="str">
        <f>Poussins!D44</f>
        <v xml:space="preserve"> </v>
      </c>
      <c r="E38" s="17" t="str">
        <f>Poussins!E44</f>
        <v xml:space="preserve"> </v>
      </c>
      <c r="F38" s="97" t="str">
        <f>Poussins!F44</f>
        <v xml:space="preserve"> </v>
      </c>
      <c r="G38" s="68"/>
      <c r="H38" s="73">
        <f>Poussins!H44</f>
        <v>0</v>
      </c>
      <c r="I38" s="74">
        <f t="shared" si="0"/>
        <v>0</v>
      </c>
      <c r="J38" s="34">
        <f>Poussins!I44</f>
        <v>0</v>
      </c>
      <c r="K38" s="34">
        <f>Poussins!J44</f>
        <v>0</v>
      </c>
      <c r="L38" s="34">
        <f>Poussins!K44</f>
        <v>0</v>
      </c>
      <c r="M38" s="74">
        <f t="shared" si="17"/>
        <v>0</v>
      </c>
      <c r="N38" s="75" t="str">
        <f t="shared" si="18"/>
        <v>0</v>
      </c>
      <c r="O38" s="75">
        <f t="shared" si="19"/>
        <v>0</v>
      </c>
      <c r="P38" s="75">
        <f t="shared" si="20"/>
        <v>0</v>
      </c>
      <c r="Q38" s="74">
        <f t="shared" si="1"/>
        <v>0</v>
      </c>
      <c r="R38" s="76" t="b">
        <f t="shared" si="3"/>
        <v>0</v>
      </c>
      <c r="S38" s="6" t="str">
        <f t="shared" si="4"/>
        <v xml:space="preserve"> </v>
      </c>
      <c r="T38" s="7">
        <f t="shared" si="5"/>
        <v>0</v>
      </c>
      <c r="U38" s="68"/>
      <c r="V38" s="55"/>
      <c r="W38" s="34">
        <f>Poussins!P44</f>
        <v>0</v>
      </c>
      <c r="X38" s="34">
        <f>Poussins!Q44</f>
        <v>0</v>
      </c>
      <c r="Y38" s="34">
        <f>Poussins!R44</f>
        <v>0</v>
      </c>
      <c r="Z38" s="6" t="str">
        <f t="shared" si="6"/>
        <v/>
      </c>
      <c r="AA38" s="82">
        <f t="shared" si="2"/>
        <v>0</v>
      </c>
      <c r="AB38" s="43"/>
      <c r="AC38" s="34">
        <f>Poussins!V44</f>
        <v>0</v>
      </c>
      <c r="AD38" s="34">
        <f>Poussins!W44</f>
        <v>0</v>
      </c>
      <c r="AE38" s="6" t="str">
        <f t="shared" si="7"/>
        <v xml:space="preserve"> </v>
      </c>
      <c r="AF38" s="7">
        <f t="shared" si="21"/>
        <v>0</v>
      </c>
      <c r="AG38" s="43"/>
      <c r="AH38" s="47"/>
      <c r="AI38" s="163">
        <f>Poussins!AA44</f>
        <v>0</v>
      </c>
      <c r="AJ38" s="54"/>
      <c r="AK38" s="150">
        <f t="shared" si="9"/>
        <v>1</v>
      </c>
      <c r="AL38" s="151">
        <f t="shared" si="10"/>
        <v>1</v>
      </c>
      <c r="AM38" s="150">
        <f t="shared" si="11"/>
        <v>0</v>
      </c>
      <c r="AN38" s="151">
        <f t="shared" si="12"/>
        <v>0</v>
      </c>
      <c r="AO38" s="19">
        <f t="shared" si="13"/>
        <v>1</v>
      </c>
      <c r="AP38" s="19">
        <f t="shared" si="14"/>
        <v>0</v>
      </c>
      <c r="AQ38" s="153" t="str">
        <f t="shared" si="15"/>
        <v xml:space="preserve"> </v>
      </c>
      <c r="AR38" s="151" t="str">
        <f t="shared" si="16"/>
        <v xml:space="preserve"> </v>
      </c>
      <c r="AS38" s="89"/>
      <c r="AT38" s="60"/>
      <c r="AU38" s="7" t="str">
        <f>IF(ISERROR(RANK(AQ38,AQ$9:$AQ$38,1)),"",RANK(AQ38,$AQ$9:$AQ$38,1))</f>
        <v/>
      </c>
      <c r="AV38" s="7" t="str">
        <f>IF(ISERROR(RANK(AR38,$AR$9:AR$38,1)),"",RANK(AR38,$AR$9:$AR$38,1))</f>
        <v/>
      </c>
      <c r="AW38" s="36"/>
    </row>
    <row r="39" spans="1:49" ht="15.75" thickTop="1" x14ac:dyDescent="0.25">
      <c r="G39" s="63"/>
      <c r="H39" s="63"/>
      <c r="I39" s="69"/>
      <c r="J39" s="63"/>
      <c r="K39" s="69"/>
      <c r="L39" s="69"/>
      <c r="M39" s="69"/>
      <c r="N39" s="69"/>
      <c r="O39" s="63"/>
      <c r="P39" s="70"/>
      <c r="Q39" s="70"/>
      <c r="R39" s="63"/>
      <c r="S39" s="63"/>
      <c r="T39" s="63"/>
      <c r="U39" s="63"/>
      <c r="V39" s="50"/>
      <c r="W39" s="50"/>
      <c r="X39" s="53"/>
      <c r="Y39" s="53"/>
      <c r="Z39" s="50"/>
      <c r="AA39" s="80"/>
      <c r="AB39" s="38"/>
      <c r="AC39" s="38"/>
      <c r="AD39" s="38"/>
      <c r="AE39" s="38"/>
      <c r="AF39" s="38"/>
      <c r="AG39" s="38"/>
      <c r="AH39" s="44"/>
      <c r="AI39" s="44"/>
      <c r="AJ39" s="44"/>
      <c r="AK39" s="83"/>
      <c r="AL39" s="83"/>
      <c r="AM39" s="83"/>
      <c r="AN39" s="83"/>
      <c r="AO39" s="83"/>
      <c r="AP39" s="83"/>
      <c r="AQ39" s="83"/>
      <c r="AR39" s="84"/>
      <c r="AS39" s="84"/>
      <c r="AT39" s="37"/>
      <c r="AU39" s="37"/>
      <c r="AV39" s="37"/>
      <c r="AW39" s="36"/>
    </row>
    <row r="40" spans="1:49" x14ac:dyDescent="0.25">
      <c r="H40" s="2"/>
      <c r="J40" s="2"/>
      <c r="W40" s="2"/>
    </row>
    <row r="41" spans="1:49" x14ac:dyDescent="0.25">
      <c r="H41" s="2"/>
      <c r="J41" s="2"/>
      <c r="W41" s="2"/>
      <c r="Y41" s="1"/>
    </row>
    <row r="42" spans="1:49" x14ac:dyDescent="0.25">
      <c r="H42" s="2"/>
      <c r="J42" s="2"/>
      <c r="R42" s="2"/>
      <c r="W42" s="2"/>
      <c r="Y42" s="1"/>
    </row>
    <row r="43" spans="1:49" x14ac:dyDescent="0.25">
      <c r="Y43" s="1"/>
    </row>
  </sheetData>
  <mergeCells count="37">
    <mergeCell ref="AV2:AV7"/>
    <mergeCell ref="H3:H7"/>
    <mergeCell ref="I3:I7"/>
    <mergeCell ref="J3:L6"/>
    <mergeCell ref="M3:M7"/>
    <mergeCell ref="N3:N7"/>
    <mergeCell ref="O3:O7"/>
    <mergeCell ref="P3:P7"/>
    <mergeCell ref="Q3:Q7"/>
    <mergeCell ref="R3:R7"/>
    <mergeCell ref="AN2:AN7"/>
    <mergeCell ref="AO2:AO7"/>
    <mergeCell ref="AP2:AP7"/>
    <mergeCell ref="AQ2:AQ7"/>
    <mergeCell ref="AR2:AR7"/>
    <mergeCell ref="AU2:AU7"/>
    <mergeCell ref="AM2:AM7"/>
    <mergeCell ref="S3:S7"/>
    <mergeCell ref="T3:T7"/>
    <mergeCell ref="W3:Y6"/>
    <mergeCell ref="Z3:Z7"/>
    <mergeCell ref="H2:T2"/>
    <mergeCell ref="W2:AA2"/>
    <mergeCell ref="AC2:AF2"/>
    <mergeCell ref="AK2:AK7"/>
    <mergeCell ref="AL2:AL7"/>
    <mergeCell ref="AA3:AA7"/>
    <mergeCell ref="AC3:AD6"/>
    <mergeCell ref="AE3:AE7"/>
    <mergeCell ref="AF3:AF7"/>
    <mergeCell ref="AI3:AI7"/>
    <mergeCell ref="F2:F7"/>
    <mergeCell ref="A2:A7"/>
    <mergeCell ref="B2:B7"/>
    <mergeCell ref="C2:C7"/>
    <mergeCell ref="D2:D7"/>
    <mergeCell ref="E2:E7"/>
  </mergeCells>
  <conditionalFormatting sqref="R9:R38">
    <cfRule type="containsText" dxfId="11" priority="3" operator="containsText" text="FAUX">
      <formula>NOT(ISERROR(SEARCH("FAUX",R9)))</formula>
    </cfRule>
  </conditionalFormatting>
  <conditionalFormatting sqref="F9:G9 G19:G38 G10:G17 F10:F38">
    <cfRule type="notContainsText" dxfId="10" priority="2" operator="notContains" text="p">
      <formula>ISERROR(SEARCH("p",F9))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Liste des licenciés</vt:lpstr>
      <vt:lpstr>Suivi des inscriptions</vt:lpstr>
      <vt:lpstr>Entête Course</vt:lpstr>
      <vt:lpstr>Benjamins</vt:lpstr>
      <vt:lpstr>Benjamins (calculs)</vt:lpstr>
      <vt:lpstr>Pupilles</vt:lpstr>
      <vt:lpstr>Pupilles (calculs)</vt:lpstr>
      <vt:lpstr>Poussins</vt:lpstr>
      <vt:lpstr>Poussins (calculs)</vt:lpstr>
      <vt:lpstr>Moustiques</vt:lpstr>
      <vt:lpstr>Moustiques (calculs)</vt:lpstr>
      <vt:lpstr>Cumul résultats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2019-03-31T15:14:02Z</dcterms:modified>
</cp:coreProperties>
</file>